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0" yWindow="150" windowWidth="16605" windowHeight="7815"/>
  </bookViews>
  <sheets>
    <sheet name="Report" sheetId="15" r:id="rId1"/>
    <sheet name="Hard truths &amp; QM's" sheetId="18" r:id="rId2"/>
    <sheet name="CYP Quality Metrics" sheetId="26" r:id="rId3"/>
    <sheet name="Overall Dashboard" sheetId="2" r:id="rId4"/>
    <sheet name="Womens &amp; Children" sheetId="16" r:id="rId5"/>
    <sheet name="Maternity" sheetId="6" state="hidden" r:id="rId6"/>
    <sheet name="Children" sheetId="7" state="hidden" r:id="rId7"/>
    <sheet name="Medicine" sheetId="22" r:id="rId8"/>
    <sheet name="Surgical &amp; Cancer" sheetId="23" r:id="rId9"/>
    <sheet name="MSK" sheetId="17" state="hidden" r:id="rId10"/>
    <sheet name="MSKF CG" sheetId="8" state="hidden" r:id="rId11"/>
    <sheet name="Surgical CG" sheetId="9" state="hidden" r:id="rId12"/>
    <sheet name="Surgical" sheetId="19" state="hidden" r:id="rId13"/>
    <sheet name="Specialty CG" sheetId="10" state="hidden" r:id="rId14"/>
    <sheet name="Emergency CG" sheetId="12" state="hidden" r:id="rId15"/>
    <sheet name="Diag &amp; Pharm CG" sheetId="11" state="hidden" r:id="rId16"/>
    <sheet name="HSMR Diagnostic Group" sheetId="13" state="hidden" r:id="rId17"/>
    <sheet name="Complaint rates" sheetId="14" state="hidden" r:id="rId18"/>
    <sheet name="Complaint timely reply" sheetId="4" state="hidden" r:id="rId19"/>
    <sheet name="Emergency" sheetId="21" state="hidden" r:id="rId20"/>
    <sheet name="Specialty" sheetId="20" state="hidden" r:id="rId21"/>
    <sheet name="Clinical Specialities" sheetId="24" r:id="rId22"/>
    <sheet name="Womens &amp; Childrens" sheetId="25" state="hidden" r:id="rId23"/>
    <sheet name="n" sheetId="27" state="hidden" r:id="rId24"/>
  </sheets>
  <externalReferences>
    <externalReference r:id="rId25"/>
  </externalReferences>
  <definedNames>
    <definedName name="_xlnm._FilterDatabase" localSheetId="1" hidden="1">'Hard truths &amp; QM''s'!#REF!</definedName>
    <definedName name="_xlnm._FilterDatabase" localSheetId="16" hidden="1">'HSMR Diagnostic Group'!$A$1:$M$57</definedName>
    <definedName name="_xlnm.Print_Titles" localSheetId="3">'Overall Dashboard'!$1:$1</definedName>
  </definedNames>
  <calcPr calcId="145621"/>
</workbook>
</file>

<file path=xl/calcChain.xml><?xml version="1.0" encoding="utf-8"?>
<calcChain xmlns="http://schemas.openxmlformats.org/spreadsheetml/2006/main">
  <c r="M59" i="18" l="1"/>
  <c r="O59" i="18" s="1"/>
  <c r="K59" i="18"/>
  <c r="I59" i="18"/>
  <c r="G59" i="18"/>
  <c r="N59" i="18" s="1"/>
  <c r="E59" i="18"/>
  <c r="P59" i="18" s="1"/>
  <c r="M58" i="18"/>
  <c r="O58" i="18" s="1"/>
  <c r="K58" i="18"/>
  <c r="I58" i="18"/>
  <c r="G58" i="18"/>
  <c r="N58" i="18" s="1"/>
  <c r="E58" i="18"/>
  <c r="P58" i="18" s="1"/>
  <c r="M56" i="18"/>
  <c r="M57" i="18" s="1"/>
  <c r="K56" i="18"/>
  <c r="K57" i="18" s="1"/>
  <c r="I56" i="18"/>
  <c r="I57" i="18" s="1"/>
  <c r="G56" i="18"/>
  <c r="N56" i="18" s="1"/>
  <c r="E56" i="18"/>
  <c r="P56" i="18" s="1"/>
  <c r="AQ47" i="18"/>
  <c r="Q47" i="18"/>
  <c r="P47" i="18"/>
  <c r="O47" i="18"/>
  <c r="N47" i="18"/>
  <c r="AQ46" i="18"/>
  <c r="P46" i="18"/>
  <c r="O46" i="18"/>
  <c r="Q46" i="18" s="1"/>
  <c r="N46" i="18"/>
  <c r="AQ45" i="18"/>
  <c r="P45" i="18"/>
  <c r="O45" i="18"/>
  <c r="Q45" i="18" s="1"/>
  <c r="N45" i="18"/>
  <c r="AQ44" i="18"/>
  <c r="Q44" i="18"/>
  <c r="P44" i="18"/>
  <c r="O44" i="18"/>
  <c r="N44" i="18"/>
  <c r="AQ43" i="18"/>
  <c r="Q43" i="18"/>
  <c r="P43" i="18"/>
  <c r="O43" i="18"/>
  <c r="N43" i="18"/>
  <c r="AQ42" i="18"/>
  <c r="P42" i="18"/>
  <c r="O42" i="18"/>
  <c r="Q42" i="18" s="1"/>
  <c r="N42" i="18"/>
  <c r="AP41" i="18"/>
  <c r="AK41" i="18"/>
  <c r="AF41" i="18"/>
  <c r="AA41" i="18"/>
  <c r="AQ41" i="18" s="1"/>
  <c r="P41" i="18"/>
  <c r="O41" i="18"/>
  <c r="Q41" i="18" s="1"/>
  <c r="N41" i="18"/>
  <c r="AP40" i="18"/>
  <c r="AK40" i="18"/>
  <c r="AF40" i="18"/>
  <c r="AA40" i="18"/>
  <c r="AQ40" i="18" s="1"/>
  <c r="Q40" i="18"/>
  <c r="P40" i="18"/>
  <c r="O40" i="18"/>
  <c r="N40" i="18"/>
  <c r="AP39" i="18"/>
  <c r="AK39" i="18"/>
  <c r="AF39" i="18"/>
  <c r="AA39" i="18"/>
  <c r="AQ39" i="18" s="1"/>
  <c r="Q39" i="18"/>
  <c r="P39" i="18"/>
  <c r="O39" i="18"/>
  <c r="N39" i="18"/>
  <c r="AP38" i="18"/>
  <c r="AK38" i="18"/>
  <c r="AF38" i="18"/>
  <c r="AA38" i="18"/>
  <c r="AQ38" i="18" s="1"/>
  <c r="P38" i="18"/>
  <c r="O38" i="18"/>
  <c r="O48" i="18" s="1"/>
  <c r="Q48" i="18" s="1"/>
  <c r="N38" i="18"/>
  <c r="N48" i="18" s="1"/>
  <c r="AQ36" i="18"/>
  <c r="P36" i="18"/>
  <c r="O36" i="18"/>
  <c r="Q36" i="18" s="1"/>
  <c r="N36" i="18"/>
  <c r="N37" i="18" s="1"/>
  <c r="AQ35" i="18"/>
  <c r="P35" i="18"/>
  <c r="O35" i="18"/>
  <c r="O37" i="18" s="1"/>
  <c r="Q37" i="18" s="1"/>
  <c r="N35" i="18"/>
  <c r="AQ33" i="18"/>
  <c r="P33" i="18"/>
  <c r="O33" i="18"/>
  <c r="Q33" i="18" s="1"/>
  <c r="N33" i="18"/>
  <c r="AQ32" i="18"/>
  <c r="Q32" i="18"/>
  <c r="P32" i="18"/>
  <c r="O32" i="18"/>
  <c r="N32" i="18"/>
  <c r="AQ31" i="18"/>
  <c r="Q31" i="18"/>
  <c r="P31" i="18"/>
  <c r="O31" i="18"/>
  <c r="N31" i="18"/>
  <c r="AQ30" i="18"/>
  <c r="P30" i="18"/>
  <c r="O30" i="18"/>
  <c r="Q30" i="18" s="1"/>
  <c r="N30" i="18"/>
  <c r="AQ29" i="18"/>
  <c r="P29" i="18"/>
  <c r="O29" i="18"/>
  <c r="Q29" i="18" s="1"/>
  <c r="N29" i="18"/>
  <c r="AQ28" i="18"/>
  <c r="Q28" i="18"/>
  <c r="P28" i="18"/>
  <c r="O28" i="18"/>
  <c r="N28" i="18"/>
  <c r="AQ27" i="18"/>
  <c r="Q27" i="18"/>
  <c r="P27" i="18"/>
  <c r="O27" i="18"/>
  <c r="N27" i="18"/>
  <c r="AQ26" i="18"/>
  <c r="P26" i="18"/>
  <c r="O26" i="18"/>
  <c r="Q26" i="18" s="1"/>
  <c r="N26" i="18"/>
  <c r="AQ25" i="18"/>
  <c r="P25" i="18"/>
  <c r="O25" i="18"/>
  <c r="Q25" i="18" s="1"/>
  <c r="N25" i="18"/>
  <c r="AQ24" i="18"/>
  <c r="Q24" i="18"/>
  <c r="P24" i="18"/>
  <c r="O24" i="18"/>
  <c r="N24" i="18"/>
  <c r="AQ23" i="18"/>
  <c r="Q23" i="18"/>
  <c r="P23" i="18"/>
  <c r="O23" i="18"/>
  <c r="N23" i="18"/>
  <c r="AQ22" i="18"/>
  <c r="P22" i="18"/>
  <c r="O22" i="18"/>
  <c r="Q22" i="18" s="1"/>
  <c r="N22" i="18"/>
  <c r="AQ21" i="18"/>
  <c r="P21" i="18"/>
  <c r="O21" i="18"/>
  <c r="Q21" i="18" s="1"/>
  <c r="N21" i="18"/>
  <c r="AQ20" i="18"/>
  <c r="Q20" i="18"/>
  <c r="P20" i="18"/>
  <c r="O20" i="18"/>
  <c r="N20" i="18"/>
  <c r="AQ19" i="18"/>
  <c r="Q19" i="18"/>
  <c r="P19" i="18"/>
  <c r="O19" i="18"/>
  <c r="N19" i="18"/>
  <c r="AQ18" i="18"/>
  <c r="P18" i="18"/>
  <c r="O18" i="18"/>
  <c r="Q18" i="18" s="1"/>
  <c r="N18" i="18"/>
  <c r="N34" i="18" s="1"/>
  <c r="AQ17" i="18"/>
  <c r="P17" i="18"/>
  <c r="O17" i="18"/>
  <c r="Q17" i="18" s="1"/>
  <c r="N17" i="18"/>
  <c r="AQ16" i="18"/>
  <c r="Q16" i="18"/>
  <c r="P16" i="18"/>
  <c r="O16" i="18"/>
  <c r="N16" i="18"/>
  <c r="AQ14" i="18"/>
  <c r="Q14" i="18"/>
  <c r="P14" i="18"/>
  <c r="O14" i="18"/>
  <c r="N14" i="18"/>
  <c r="AQ13" i="18"/>
  <c r="Q13" i="18"/>
  <c r="P13" i="18"/>
  <c r="O13" i="18"/>
  <c r="N13" i="18"/>
  <c r="AQ12" i="18"/>
  <c r="P12" i="18"/>
  <c r="O12" i="18"/>
  <c r="Q12" i="18" s="1"/>
  <c r="N12" i="18"/>
  <c r="AQ11" i="18"/>
  <c r="P11" i="18"/>
  <c r="O11" i="18"/>
  <c r="Q11" i="18" s="1"/>
  <c r="N11" i="18"/>
  <c r="AQ10" i="18"/>
  <c r="Q10" i="18"/>
  <c r="P10" i="18"/>
  <c r="O10" i="18"/>
  <c r="N10" i="18"/>
  <c r="AQ9" i="18"/>
  <c r="Q9" i="18"/>
  <c r="P9" i="18"/>
  <c r="O9" i="18"/>
  <c r="N9" i="18"/>
  <c r="AQ8" i="18"/>
  <c r="P8" i="18"/>
  <c r="O8" i="18"/>
  <c r="Q8" i="18" s="1"/>
  <c r="N8" i="18"/>
  <c r="AQ7" i="18"/>
  <c r="P7" i="18"/>
  <c r="O7" i="18"/>
  <c r="O15" i="18" s="1"/>
  <c r="N7" i="18"/>
  <c r="AQ6" i="18"/>
  <c r="Q6" i="18"/>
  <c r="P6" i="18"/>
  <c r="O6" i="18"/>
  <c r="N6" i="18"/>
  <c r="N15" i="18" s="1"/>
  <c r="N50" i="18" s="1"/>
  <c r="AQ5" i="18"/>
  <c r="Q5" i="18"/>
  <c r="P5" i="18"/>
  <c r="O5" i="18"/>
  <c r="N5" i="18"/>
  <c r="Q15" i="18" l="1"/>
  <c r="O50" i="18"/>
  <c r="Q50" i="18" s="1"/>
  <c r="N57" i="18"/>
  <c r="O34" i="18"/>
  <c r="Q34" i="18" s="1"/>
  <c r="Q7" i="18"/>
  <c r="Q35" i="18"/>
  <c r="O56" i="18"/>
  <c r="E57" i="18"/>
  <c r="G57" i="18"/>
  <c r="Q38" i="18"/>
  <c r="P57" i="18" l="1"/>
  <c r="O57" i="18"/>
  <c r="H28" i="2" l="1"/>
  <c r="H27" i="2" l="1"/>
  <c r="H26" i="2"/>
  <c r="H24" i="2"/>
  <c r="H25" i="2"/>
  <c r="F26" i="22" l="1"/>
  <c r="H29" i="2" l="1"/>
  <c r="H44" i="2"/>
  <c r="H42" i="2"/>
  <c r="H41" i="2"/>
  <c r="F43" i="22" l="1"/>
  <c r="F42" i="22"/>
  <c r="F30" i="22"/>
  <c r="F40" i="22"/>
  <c r="F38" i="22"/>
  <c r="F39" i="22"/>
  <c r="F37" i="22"/>
  <c r="F35" i="22"/>
  <c r="F29" i="22"/>
  <c r="F28" i="22"/>
  <c r="F27" i="22"/>
  <c r="F36" i="22"/>
  <c r="F21" i="23"/>
  <c r="F22" i="23"/>
  <c r="F20" i="23"/>
  <c r="F19" i="23"/>
  <c r="F18" i="23"/>
  <c r="F17" i="23"/>
  <c r="F12" i="23"/>
  <c r="F15" i="23"/>
  <c r="F14" i="23"/>
  <c r="F13" i="23"/>
  <c r="F11" i="23"/>
  <c r="F15" i="24"/>
  <c r="F12" i="24" l="1"/>
  <c r="F25" i="24"/>
  <c r="F24" i="24"/>
  <c r="F22" i="24"/>
  <c r="F20" i="24"/>
  <c r="F21" i="24"/>
  <c r="F19" i="24" l="1"/>
  <c r="F18" i="24"/>
  <c r="F17" i="24"/>
  <c r="F11" i="24"/>
  <c r="F37" i="24" l="1"/>
  <c r="F36" i="24"/>
  <c r="F14" i="24"/>
  <c r="F13" i="24"/>
  <c r="F28" i="23"/>
  <c r="F27" i="23"/>
  <c r="F26" i="23" s="1"/>
  <c r="G48" i="27"/>
  <c r="G47" i="27"/>
  <c r="G46" i="27"/>
  <c r="G36" i="27"/>
  <c r="G35" i="27"/>
  <c r="G29" i="27"/>
  <c r="G28" i="27"/>
  <c r="G25" i="27"/>
  <c r="G26" i="27"/>
  <c r="G27" i="27"/>
  <c r="G23" i="27"/>
  <c r="G22" i="27"/>
  <c r="G21" i="27"/>
  <c r="G20" i="27"/>
  <c r="G19" i="27"/>
  <c r="G39" i="16"/>
  <c r="G40" i="16"/>
  <c r="G41" i="16"/>
  <c r="G42" i="16"/>
  <c r="G49" i="16"/>
  <c r="G50" i="16"/>
  <c r="G68" i="16"/>
  <c r="G58" i="16"/>
  <c r="G57" i="16"/>
  <c r="G43" i="17"/>
  <c r="G42" i="17"/>
  <c r="G35" i="17"/>
  <c r="G34" i="17"/>
  <c r="G29" i="17"/>
  <c r="G27" i="17"/>
  <c r="G28" i="17"/>
  <c r="G26" i="17"/>
  <c r="G25" i="17"/>
  <c r="G19" i="19"/>
  <c r="G20" i="19"/>
  <c r="G21" i="19"/>
  <c r="G22" i="19"/>
  <c r="G23" i="19"/>
  <c r="G28" i="19"/>
  <c r="G29" i="19"/>
  <c r="G30" i="19"/>
  <c r="G36" i="19"/>
  <c r="G37" i="19"/>
  <c r="G19" i="21"/>
  <c r="G20" i="21"/>
  <c r="G21" i="21"/>
  <c r="G22" i="21"/>
  <c r="G23" i="21"/>
  <c r="G35" i="21"/>
  <c r="G36" i="21"/>
  <c r="G41" i="20"/>
  <c r="G40" i="20"/>
  <c r="G34" i="20"/>
  <c r="G33" i="20"/>
  <c r="G32" i="20"/>
  <c r="G27" i="20"/>
  <c r="G26" i="20"/>
  <c r="G25" i="20"/>
  <c r="G24" i="20"/>
  <c r="AE130" i="2"/>
  <c r="AF130" i="2"/>
  <c r="AD130" i="2"/>
  <c r="F55" i="22"/>
  <c r="F54" i="22"/>
  <c r="F53" i="22" s="1"/>
  <c r="F33" i="22"/>
  <c r="F32" i="22"/>
  <c r="H47" i="2"/>
  <c r="O46" i="17"/>
  <c r="G28" i="21"/>
  <c r="G29" i="21"/>
  <c r="W109" i="19"/>
  <c r="W115" i="2"/>
  <c r="X115" i="2"/>
  <c r="Y115" i="2"/>
  <c r="H68" i="2"/>
  <c r="Z67" i="2"/>
  <c r="Z71" i="2"/>
  <c r="H73" i="2"/>
  <c r="H72" i="2"/>
  <c r="H69" i="2"/>
  <c r="H61" i="2"/>
  <c r="H53" i="2"/>
  <c r="H52" i="2"/>
  <c r="H32" i="2"/>
  <c r="H33" i="2"/>
  <c r="Z34" i="2"/>
  <c r="Z31" i="2" s="1"/>
  <c r="H34" i="2"/>
  <c r="H31" i="2" s="1"/>
  <c r="H20" i="2"/>
  <c r="H19" i="2"/>
  <c r="P17" i="2"/>
  <c r="Q17" i="2"/>
  <c r="R17" i="2"/>
  <c r="S17" i="2"/>
  <c r="T17" i="2"/>
  <c r="U17" i="2"/>
  <c r="V17" i="2"/>
  <c r="W17" i="2"/>
  <c r="O17" i="2"/>
  <c r="H58" i="2"/>
  <c r="H57" i="2"/>
  <c r="P56" i="2"/>
  <c r="Q56" i="2"/>
  <c r="R56" i="2"/>
  <c r="S56" i="2"/>
  <c r="T56" i="2"/>
  <c r="U56" i="2"/>
  <c r="V56" i="2"/>
  <c r="O56" i="2"/>
  <c r="O44" i="20"/>
  <c r="P44" i="20"/>
  <c r="Q44" i="20"/>
  <c r="R44" i="20"/>
  <c r="S44" i="20"/>
  <c r="T44" i="20"/>
  <c r="U44" i="20"/>
  <c r="V44" i="20"/>
  <c r="W44" i="20"/>
  <c r="N44" i="20"/>
  <c r="L14" i="20"/>
  <c r="K14" i="20"/>
  <c r="J14" i="20"/>
  <c r="I14" i="20"/>
  <c r="H14" i="20"/>
  <c r="G23" i="20"/>
  <c r="O39" i="21"/>
  <c r="P39" i="21"/>
  <c r="Q39" i="21"/>
  <c r="R39" i="21"/>
  <c r="S39" i="21"/>
  <c r="T39" i="21"/>
  <c r="U39" i="21"/>
  <c r="V39" i="21"/>
  <c r="W39" i="21"/>
  <c r="N39" i="21"/>
  <c r="L8" i="21"/>
  <c r="K8" i="21"/>
  <c r="J8" i="21"/>
  <c r="I8" i="21"/>
  <c r="H8" i="21"/>
  <c r="W40" i="19"/>
  <c r="O40" i="19"/>
  <c r="P40" i="19"/>
  <c r="Q40" i="19"/>
  <c r="R40" i="19"/>
  <c r="S40" i="19"/>
  <c r="T40" i="19"/>
  <c r="U40" i="19"/>
  <c r="V40" i="19"/>
  <c r="N40" i="19"/>
  <c r="L15" i="19"/>
  <c r="K15" i="19"/>
  <c r="J15" i="19"/>
  <c r="I15" i="19"/>
  <c r="H15" i="19"/>
  <c r="W33" i="17"/>
  <c r="X33" i="17"/>
  <c r="L15" i="17"/>
  <c r="K15" i="17"/>
  <c r="J15" i="17"/>
  <c r="I15" i="17"/>
  <c r="H15" i="17"/>
  <c r="N46" i="17"/>
  <c r="P46" i="17"/>
  <c r="Q46" i="17"/>
  <c r="R46" i="17"/>
  <c r="S46" i="17"/>
  <c r="T46" i="17"/>
  <c r="V46" i="17"/>
  <c r="W46" i="17"/>
  <c r="M46" i="17"/>
  <c r="V129" i="17"/>
  <c r="W129" i="17"/>
  <c r="V168" i="16"/>
  <c r="W168" i="16"/>
  <c r="O61" i="16"/>
  <c r="P61" i="16"/>
  <c r="Q61" i="16"/>
  <c r="R61" i="16"/>
  <c r="S61" i="16"/>
  <c r="T61" i="16"/>
  <c r="U61" i="16"/>
  <c r="V61" i="16"/>
  <c r="W61" i="16"/>
  <c r="G67" i="16"/>
  <c r="G66" i="16"/>
  <c r="L61" i="16"/>
  <c r="M61" i="16"/>
  <c r="N61" i="16"/>
  <c r="K61" i="16"/>
  <c r="G47" i="16"/>
  <c r="G46" i="16"/>
  <c r="G48" i="16" s="1"/>
  <c r="X48" i="16"/>
  <c r="X45" i="16"/>
  <c r="Y71" i="2"/>
  <c r="X71" i="2"/>
  <c r="X67" i="2"/>
  <c r="Y67" i="2"/>
  <c r="Y34" i="2"/>
  <c r="Y31" i="2"/>
  <c r="L34" i="2"/>
  <c r="M34" i="2"/>
  <c r="M31" i="2" s="1"/>
  <c r="N34" i="2"/>
  <c r="O34" i="2"/>
  <c r="O31" i="2" s="1"/>
  <c r="P34" i="2"/>
  <c r="Q34" i="2"/>
  <c r="Q31" i="2" s="1"/>
  <c r="R34" i="2"/>
  <c r="S34" i="2"/>
  <c r="S31" i="2" s="1"/>
  <c r="T34" i="2"/>
  <c r="U34" i="2"/>
  <c r="U31" i="2" s="1"/>
  <c r="V34" i="2"/>
  <c r="W34" i="2"/>
  <c r="X34" i="2"/>
  <c r="W48" i="16"/>
  <c r="W45" i="16" s="1"/>
  <c r="W31" i="2"/>
  <c r="X31" i="2"/>
  <c r="P115" i="2"/>
  <c r="Q115" i="2"/>
  <c r="R115" i="2"/>
  <c r="S115" i="2"/>
  <c r="T115" i="2"/>
  <c r="U115" i="2"/>
  <c r="V115" i="2"/>
  <c r="O115" i="2"/>
  <c r="O129" i="17"/>
  <c r="P129" i="17"/>
  <c r="Q129" i="17"/>
  <c r="R129" i="17"/>
  <c r="S129" i="17"/>
  <c r="T129" i="17"/>
  <c r="U129" i="17"/>
  <c r="N129" i="17"/>
  <c r="O168" i="16"/>
  <c r="P168" i="16"/>
  <c r="Q168" i="16"/>
  <c r="R168" i="16"/>
  <c r="S168" i="16"/>
  <c r="T168" i="16"/>
  <c r="U168" i="16"/>
  <c r="N168" i="16"/>
  <c r="G48" i="21"/>
  <c r="G47" i="21"/>
  <c r="U46" i="21"/>
  <c r="T46" i="21"/>
  <c r="S46" i="21"/>
  <c r="R46" i="21"/>
  <c r="Q46" i="21"/>
  <c r="P46" i="21"/>
  <c r="O46" i="21"/>
  <c r="N46" i="21"/>
  <c r="M46" i="21"/>
  <c r="L46" i="21"/>
  <c r="K46" i="21"/>
  <c r="J46" i="21"/>
  <c r="V27" i="21"/>
  <c r="U27" i="21"/>
  <c r="T27" i="21"/>
  <c r="S27" i="21"/>
  <c r="R27" i="21"/>
  <c r="Q27" i="21"/>
  <c r="P27" i="21"/>
  <c r="O27" i="21"/>
  <c r="N27" i="21"/>
  <c r="M27" i="21"/>
  <c r="L27" i="21"/>
  <c r="K27" i="21"/>
  <c r="G25" i="21"/>
  <c r="G26" i="21"/>
  <c r="J24" i="21"/>
  <c r="I24" i="21"/>
  <c r="H24" i="21"/>
  <c r="G53" i="20"/>
  <c r="G52" i="20"/>
  <c r="G51" i="20"/>
  <c r="U51" i="20"/>
  <c r="T51" i="20"/>
  <c r="S51" i="20"/>
  <c r="R51" i="20"/>
  <c r="Q51" i="20"/>
  <c r="P51" i="20"/>
  <c r="O51" i="20"/>
  <c r="N51" i="20"/>
  <c r="M51" i="20"/>
  <c r="L51" i="20"/>
  <c r="K51" i="20"/>
  <c r="J51" i="20"/>
  <c r="V31" i="20"/>
  <c r="U31" i="20"/>
  <c r="T31" i="20"/>
  <c r="S31" i="20"/>
  <c r="R31" i="20"/>
  <c r="Q31" i="20"/>
  <c r="P31" i="20"/>
  <c r="O31" i="20"/>
  <c r="N31" i="20"/>
  <c r="M31" i="20"/>
  <c r="L31" i="20"/>
  <c r="K31" i="20"/>
  <c r="G29" i="20"/>
  <c r="G31" i="20"/>
  <c r="G30" i="20"/>
  <c r="J28" i="20"/>
  <c r="I28" i="20"/>
  <c r="H28" i="20"/>
  <c r="G18" i="20"/>
  <c r="G17" i="20"/>
  <c r="G49" i="19"/>
  <c r="G48" i="19"/>
  <c r="U47" i="19"/>
  <c r="T47" i="19"/>
  <c r="S47" i="19"/>
  <c r="R47" i="19"/>
  <c r="Q47" i="19"/>
  <c r="P47" i="19"/>
  <c r="O47" i="19"/>
  <c r="N47" i="19"/>
  <c r="M47" i="19"/>
  <c r="L47" i="19"/>
  <c r="K47" i="19"/>
  <c r="J47" i="19"/>
  <c r="G47" i="19"/>
  <c r="V27" i="19"/>
  <c r="U27" i="19"/>
  <c r="T27" i="19"/>
  <c r="S27" i="19"/>
  <c r="R27" i="19"/>
  <c r="Q27" i="19"/>
  <c r="P27" i="19"/>
  <c r="O27" i="19"/>
  <c r="N27" i="19"/>
  <c r="M27" i="19"/>
  <c r="L27" i="19"/>
  <c r="K27" i="19"/>
  <c r="G25" i="19"/>
  <c r="G27" i="19"/>
  <c r="G26" i="19"/>
  <c r="J24" i="19"/>
  <c r="I24" i="19"/>
  <c r="H24" i="19"/>
  <c r="G18" i="19"/>
  <c r="G17" i="19"/>
  <c r="G55" i="17"/>
  <c r="G54" i="17"/>
  <c r="G53" i="17"/>
  <c r="U53" i="17"/>
  <c r="T53" i="17"/>
  <c r="S53" i="17"/>
  <c r="R53" i="17"/>
  <c r="Q53" i="17"/>
  <c r="P53" i="17"/>
  <c r="O53" i="17"/>
  <c r="N53" i="17"/>
  <c r="M53" i="17"/>
  <c r="L53" i="17"/>
  <c r="K53" i="17"/>
  <c r="J53" i="17"/>
  <c r="V33" i="17"/>
  <c r="U33" i="17"/>
  <c r="T33" i="17"/>
  <c r="S33" i="17"/>
  <c r="R33" i="17"/>
  <c r="Q33" i="17"/>
  <c r="P33" i="17"/>
  <c r="O33" i="17"/>
  <c r="N33" i="17"/>
  <c r="N30" i="17"/>
  <c r="M33" i="17"/>
  <c r="M30" i="17"/>
  <c r="L33" i="17"/>
  <c r="L30" i="17"/>
  <c r="K33" i="17"/>
  <c r="K30" i="17"/>
  <c r="G31" i="17"/>
  <c r="G33" i="17"/>
  <c r="G32" i="17"/>
  <c r="J30" i="17"/>
  <c r="I30" i="17"/>
  <c r="H30" i="17"/>
  <c r="G19" i="17"/>
  <c r="G18" i="17"/>
  <c r="H71" i="2"/>
  <c r="W71" i="2"/>
  <c r="H67" i="2"/>
  <c r="W67" i="2"/>
  <c r="H45" i="16"/>
  <c r="I45" i="16"/>
  <c r="J45" i="16"/>
  <c r="K48" i="16"/>
  <c r="K45" i="16" s="1"/>
  <c r="L48" i="16"/>
  <c r="L45" i="16" s="1"/>
  <c r="M48" i="16"/>
  <c r="M45" i="16" s="1"/>
  <c r="N48" i="16"/>
  <c r="N45" i="16" s="1"/>
  <c r="O48" i="16"/>
  <c r="O45" i="16" s="1"/>
  <c r="P48" i="16"/>
  <c r="P45" i="16" s="1"/>
  <c r="Q48" i="16"/>
  <c r="Q45" i="16" s="1"/>
  <c r="R48" i="16"/>
  <c r="R45" i="16" s="1"/>
  <c r="S48" i="16"/>
  <c r="S45" i="16" s="1"/>
  <c r="T48" i="16"/>
  <c r="T45" i="16" s="1"/>
  <c r="U48" i="16"/>
  <c r="U45" i="16" s="1"/>
  <c r="V48" i="16"/>
  <c r="V45" i="16" s="1"/>
  <c r="G82" i="16"/>
  <c r="G81" i="16"/>
  <c r="U80" i="16"/>
  <c r="T80" i="16"/>
  <c r="S80" i="16"/>
  <c r="R80" i="16"/>
  <c r="Q80" i="16"/>
  <c r="P80" i="16"/>
  <c r="O80" i="16"/>
  <c r="N80" i="16"/>
  <c r="M80" i="16"/>
  <c r="L80" i="16"/>
  <c r="K80" i="16"/>
  <c r="J80" i="16"/>
  <c r="G78" i="16"/>
  <c r="G77" i="16"/>
  <c r="U76" i="16"/>
  <c r="T76" i="16"/>
  <c r="S76" i="16"/>
  <c r="R76" i="16"/>
  <c r="Q76" i="16"/>
  <c r="P76" i="16"/>
  <c r="O76" i="16"/>
  <c r="N76" i="16"/>
  <c r="M76" i="16"/>
  <c r="L76" i="16"/>
  <c r="K76" i="16"/>
  <c r="J76" i="16"/>
  <c r="G18" i="16"/>
  <c r="G17" i="16"/>
  <c r="J16" i="16"/>
  <c r="I16" i="16"/>
  <c r="H16" i="16"/>
  <c r="K34" i="2"/>
  <c r="K31" i="2" s="1"/>
  <c r="N31" i="2"/>
  <c r="P31" i="2"/>
  <c r="R31" i="2"/>
  <c r="T31" i="2"/>
  <c r="L31" i="2"/>
  <c r="V31" i="2"/>
  <c r="K56" i="2"/>
  <c r="L56" i="2"/>
  <c r="M56" i="2"/>
  <c r="N56" i="2"/>
  <c r="L71" i="2"/>
  <c r="M71" i="2"/>
  <c r="N71" i="2"/>
  <c r="O71" i="2"/>
  <c r="P71" i="2"/>
  <c r="Q71" i="2"/>
  <c r="R71" i="2"/>
  <c r="S71" i="2"/>
  <c r="T71" i="2"/>
  <c r="U71" i="2"/>
  <c r="V71" i="2"/>
  <c r="K71" i="2"/>
  <c r="I17" i="2"/>
  <c r="J17" i="2"/>
  <c r="L17" i="2"/>
  <c r="M17" i="2"/>
  <c r="N17" i="2"/>
  <c r="K17" i="2"/>
  <c r="K67" i="2"/>
  <c r="L67" i="2"/>
  <c r="N67" i="2"/>
  <c r="O67" i="2"/>
  <c r="P67" i="2"/>
  <c r="Q67" i="2"/>
  <c r="R67" i="2"/>
  <c r="S67" i="2"/>
  <c r="T67" i="2"/>
  <c r="U67" i="2"/>
  <c r="M67" i="2"/>
  <c r="V67" i="2"/>
  <c r="G46" i="21"/>
  <c r="G27" i="21"/>
  <c r="F35" i="24" l="1"/>
  <c r="G80" i="16"/>
  <c r="G76" i="16"/>
  <c r="F34" i="22"/>
</calcChain>
</file>

<file path=xl/comments1.xml><?xml version="1.0" encoding="utf-8"?>
<comments xmlns="http://schemas.openxmlformats.org/spreadsheetml/2006/main">
  <authors>
    <author>Catrina Drury</author>
  </authors>
  <commentList>
    <comment ref="F54" authorId="0">
      <text>
        <r>
          <rPr>
            <b/>
            <sz val="9"/>
            <color indexed="81"/>
            <rFont val="Tahoma"/>
            <family val="2"/>
          </rPr>
          <t>Catrina Drury:</t>
        </r>
        <r>
          <rPr>
            <sz val="9"/>
            <color indexed="81"/>
            <rFont val="Tahoma"/>
            <family val="2"/>
          </rPr>
          <t xml:space="preserve">
Benchmark - NHS Acute Hospital Q2</t>
        </r>
      </text>
    </comment>
    <comment ref="F55" authorId="0">
      <text>
        <r>
          <rPr>
            <b/>
            <sz val="9"/>
            <color indexed="81"/>
            <rFont val="Tahoma"/>
            <family val="2"/>
          </rPr>
          <t>Catrina Drury:</t>
        </r>
        <r>
          <rPr>
            <sz val="9"/>
            <color indexed="81"/>
            <rFont val="Tahoma"/>
            <family val="2"/>
          </rPr>
          <t xml:space="preserve">
Benchmark - NHS England rate Q2</t>
        </r>
      </text>
    </comment>
    <comment ref="F59" authorId="0">
      <text>
        <r>
          <rPr>
            <b/>
            <sz val="9"/>
            <color indexed="81"/>
            <rFont val="Tahoma"/>
            <family val="2"/>
          </rPr>
          <t>Catrina Drury:</t>
        </r>
        <r>
          <rPr>
            <sz val="9"/>
            <color indexed="81"/>
            <rFont val="Tahoma"/>
            <family val="2"/>
          </rPr>
          <t xml:space="preserve">
Benchmark - NHS England (Yorkshire &amp; Humber) Q2</t>
        </r>
      </text>
    </comment>
    <comment ref="F60" authorId="0">
      <text>
        <r>
          <rPr>
            <b/>
            <sz val="9"/>
            <color indexed="81"/>
            <rFont val="Tahoma"/>
            <family val="2"/>
          </rPr>
          <t>Catrina Drury:</t>
        </r>
        <r>
          <rPr>
            <sz val="9"/>
            <color indexed="81"/>
            <rFont val="Tahoma"/>
            <family val="2"/>
          </rPr>
          <t xml:space="preserve">
Benchmark - NHS England (Yorkshire &amp; Humber) Q2</t>
        </r>
      </text>
    </comment>
  </commentList>
</comments>
</file>

<file path=xl/comments2.xml><?xml version="1.0" encoding="utf-8"?>
<comments xmlns="http://schemas.openxmlformats.org/spreadsheetml/2006/main">
  <authors>
    <author>Catrina Drury</author>
  </authors>
  <commentList>
    <comment ref="F59" authorId="0">
      <text>
        <r>
          <rPr>
            <b/>
            <sz val="9"/>
            <color indexed="81"/>
            <rFont val="Tahoma"/>
            <family val="2"/>
          </rPr>
          <t>Catrina Drury:</t>
        </r>
        <r>
          <rPr>
            <sz val="9"/>
            <color indexed="81"/>
            <rFont val="Tahoma"/>
            <family val="2"/>
          </rPr>
          <t xml:space="preserve">
Benchmark - NHS Acute Hospital Q2</t>
        </r>
      </text>
    </comment>
    <comment ref="F60" authorId="0">
      <text>
        <r>
          <rPr>
            <b/>
            <sz val="9"/>
            <color indexed="81"/>
            <rFont val="Tahoma"/>
            <family val="2"/>
          </rPr>
          <t>Catrina Drury:</t>
        </r>
        <r>
          <rPr>
            <sz val="9"/>
            <color indexed="81"/>
            <rFont val="Tahoma"/>
            <family val="2"/>
          </rPr>
          <t xml:space="preserve">
Benchmark - NHS England rate Q2</t>
        </r>
      </text>
    </comment>
    <comment ref="F64" authorId="0">
      <text>
        <r>
          <rPr>
            <b/>
            <sz val="9"/>
            <color indexed="81"/>
            <rFont val="Tahoma"/>
            <family val="2"/>
          </rPr>
          <t>Catrina Drury:</t>
        </r>
        <r>
          <rPr>
            <sz val="9"/>
            <color indexed="81"/>
            <rFont val="Tahoma"/>
            <family val="2"/>
          </rPr>
          <t xml:space="preserve">
Benchmark - NHS England (Yorkshire &amp; Humber) Q2</t>
        </r>
      </text>
    </comment>
    <comment ref="F65" authorId="0">
      <text>
        <r>
          <rPr>
            <b/>
            <sz val="9"/>
            <color indexed="81"/>
            <rFont val="Tahoma"/>
            <family val="2"/>
          </rPr>
          <t>Catrina Drury:</t>
        </r>
        <r>
          <rPr>
            <sz val="9"/>
            <color indexed="81"/>
            <rFont val="Tahoma"/>
            <family val="2"/>
          </rPr>
          <t xml:space="preserve">
Benchmark - NHS England (Yorkshire &amp; Humber) Q2</t>
        </r>
      </text>
    </comment>
  </commentList>
</comments>
</file>

<file path=xl/comments3.xml><?xml version="1.0" encoding="utf-8"?>
<comments xmlns="http://schemas.openxmlformats.org/spreadsheetml/2006/main">
  <authors>
    <author>Catrina Drury</author>
  </authors>
  <commentList>
    <comment ref="E44" authorId="0">
      <text>
        <r>
          <rPr>
            <b/>
            <sz val="9"/>
            <color indexed="81"/>
            <rFont val="Tahoma"/>
            <family val="2"/>
          </rPr>
          <t>Catrina Drury:</t>
        </r>
        <r>
          <rPr>
            <sz val="9"/>
            <color indexed="81"/>
            <rFont val="Tahoma"/>
            <family val="2"/>
          </rPr>
          <t xml:space="preserve">
Benchmark - NHS Acute Hospital Q2</t>
        </r>
      </text>
    </comment>
    <comment ref="E45" authorId="0">
      <text>
        <r>
          <rPr>
            <b/>
            <sz val="9"/>
            <color indexed="81"/>
            <rFont val="Tahoma"/>
            <family val="2"/>
          </rPr>
          <t>Catrina Drury:</t>
        </r>
        <r>
          <rPr>
            <sz val="9"/>
            <color indexed="81"/>
            <rFont val="Tahoma"/>
            <family val="2"/>
          </rPr>
          <t xml:space="preserve">
Benchmark - NHS England rate Q2</t>
        </r>
      </text>
    </comment>
    <comment ref="E49" authorId="0">
      <text>
        <r>
          <rPr>
            <b/>
            <sz val="9"/>
            <color indexed="81"/>
            <rFont val="Tahoma"/>
            <family val="2"/>
          </rPr>
          <t>Catrina Drury:</t>
        </r>
        <r>
          <rPr>
            <sz val="9"/>
            <color indexed="81"/>
            <rFont val="Tahoma"/>
            <family val="2"/>
          </rPr>
          <t xml:space="preserve">
Benchmark - NHS England (Yorkshire &amp; Humber) Q2</t>
        </r>
      </text>
    </comment>
    <comment ref="E50" authorId="0">
      <text>
        <r>
          <rPr>
            <b/>
            <sz val="9"/>
            <color indexed="81"/>
            <rFont val="Tahoma"/>
            <family val="2"/>
          </rPr>
          <t>Catrina Drury:</t>
        </r>
        <r>
          <rPr>
            <sz val="9"/>
            <color indexed="81"/>
            <rFont val="Tahoma"/>
            <family val="2"/>
          </rPr>
          <t xml:space="preserve">
Benchmark - NHS England (Yorkshire &amp; Humber) Q2</t>
        </r>
      </text>
    </comment>
  </commentList>
</comments>
</file>

<file path=xl/comments4.xml><?xml version="1.0" encoding="utf-8"?>
<comments xmlns="http://schemas.openxmlformats.org/spreadsheetml/2006/main">
  <authors>
    <author>Catrina Drury</author>
  </authors>
  <commentList>
    <comment ref="F44" authorId="0">
      <text>
        <r>
          <rPr>
            <b/>
            <sz val="9"/>
            <color indexed="81"/>
            <rFont val="Tahoma"/>
            <family val="2"/>
          </rPr>
          <t>Catrina Drury:</t>
        </r>
        <r>
          <rPr>
            <sz val="9"/>
            <color indexed="81"/>
            <rFont val="Tahoma"/>
            <family val="2"/>
          </rPr>
          <t xml:space="preserve">
Benchmark - NHS Acute Hospital Q2</t>
        </r>
      </text>
    </comment>
    <comment ref="F45" authorId="0">
      <text>
        <r>
          <rPr>
            <b/>
            <sz val="9"/>
            <color indexed="81"/>
            <rFont val="Tahoma"/>
            <family val="2"/>
          </rPr>
          <t>Catrina Drury:</t>
        </r>
        <r>
          <rPr>
            <sz val="9"/>
            <color indexed="81"/>
            <rFont val="Tahoma"/>
            <family val="2"/>
          </rPr>
          <t xml:space="preserve">
Benchmark - NHS England rate Q2</t>
        </r>
      </text>
    </comment>
    <comment ref="F49" authorId="0">
      <text>
        <r>
          <rPr>
            <b/>
            <sz val="9"/>
            <color indexed="81"/>
            <rFont val="Tahoma"/>
            <family val="2"/>
          </rPr>
          <t>Catrina Drury:</t>
        </r>
        <r>
          <rPr>
            <sz val="9"/>
            <color indexed="81"/>
            <rFont val="Tahoma"/>
            <family val="2"/>
          </rPr>
          <t xml:space="preserve">
Benchmark - NHS England (Yorkshire &amp; Humber) Q2</t>
        </r>
      </text>
    </comment>
    <comment ref="F50" authorId="0">
      <text>
        <r>
          <rPr>
            <b/>
            <sz val="9"/>
            <color indexed="81"/>
            <rFont val="Tahoma"/>
            <family val="2"/>
          </rPr>
          <t>Catrina Drury:</t>
        </r>
        <r>
          <rPr>
            <sz val="9"/>
            <color indexed="81"/>
            <rFont val="Tahoma"/>
            <family val="2"/>
          </rPr>
          <t xml:space="preserve">
Benchmark - NHS England (Yorkshire &amp; Humber) Q2</t>
        </r>
      </text>
    </comment>
  </commentList>
</comments>
</file>

<file path=xl/comments5.xml><?xml version="1.0" encoding="utf-8"?>
<comments xmlns="http://schemas.openxmlformats.org/spreadsheetml/2006/main">
  <authors>
    <author>Catrina Drury</author>
  </authors>
  <commentList>
    <comment ref="F38" authorId="0">
      <text>
        <r>
          <rPr>
            <b/>
            <sz val="9"/>
            <color indexed="81"/>
            <rFont val="Tahoma"/>
            <family val="2"/>
          </rPr>
          <t>Catrina Drury:</t>
        </r>
        <r>
          <rPr>
            <sz val="9"/>
            <color indexed="81"/>
            <rFont val="Tahoma"/>
            <family val="2"/>
          </rPr>
          <t xml:space="preserve">
Benchmark - NHS Acute Hospital Q2</t>
        </r>
      </text>
    </comment>
    <comment ref="F39" authorId="0">
      <text>
        <r>
          <rPr>
            <b/>
            <sz val="9"/>
            <color indexed="81"/>
            <rFont val="Tahoma"/>
            <family val="2"/>
          </rPr>
          <t>Catrina Drury:</t>
        </r>
        <r>
          <rPr>
            <sz val="9"/>
            <color indexed="81"/>
            <rFont val="Tahoma"/>
            <family val="2"/>
          </rPr>
          <t xml:space="preserve">
Benchmark - NHS England rate Q2</t>
        </r>
      </text>
    </comment>
    <comment ref="F43" authorId="0">
      <text>
        <r>
          <rPr>
            <b/>
            <sz val="9"/>
            <color indexed="81"/>
            <rFont val="Tahoma"/>
            <family val="2"/>
          </rPr>
          <t>Catrina Drury:</t>
        </r>
        <r>
          <rPr>
            <sz val="9"/>
            <color indexed="81"/>
            <rFont val="Tahoma"/>
            <family val="2"/>
          </rPr>
          <t xml:space="preserve">
Benchmark - NHS England (Yorkshire &amp; Humber) Q2</t>
        </r>
      </text>
    </comment>
    <comment ref="F44" authorId="0">
      <text>
        <r>
          <rPr>
            <b/>
            <sz val="9"/>
            <color indexed="81"/>
            <rFont val="Tahoma"/>
            <family val="2"/>
          </rPr>
          <t>Catrina Drury:</t>
        </r>
        <r>
          <rPr>
            <sz val="9"/>
            <color indexed="81"/>
            <rFont val="Tahoma"/>
            <family val="2"/>
          </rPr>
          <t xml:space="preserve">
Benchmark - NHS England (Yorkshire &amp; Humber) Q2</t>
        </r>
      </text>
    </comment>
  </commentList>
</comments>
</file>

<file path=xl/comments6.xml><?xml version="1.0" encoding="utf-8"?>
<comments xmlns="http://schemas.openxmlformats.org/spreadsheetml/2006/main">
  <authors>
    <author>Catrina Drury</author>
  </authors>
  <commentList>
    <comment ref="F37" authorId="0">
      <text>
        <r>
          <rPr>
            <b/>
            <sz val="9"/>
            <color indexed="81"/>
            <rFont val="Tahoma"/>
            <family val="2"/>
          </rPr>
          <t>Catrina Drury:</t>
        </r>
        <r>
          <rPr>
            <sz val="9"/>
            <color indexed="81"/>
            <rFont val="Tahoma"/>
            <family val="2"/>
          </rPr>
          <t xml:space="preserve">
Benchmark - NHS Acute Hospital Q2</t>
        </r>
      </text>
    </comment>
    <comment ref="F38" authorId="0">
      <text>
        <r>
          <rPr>
            <b/>
            <sz val="9"/>
            <color indexed="81"/>
            <rFont val="Tahoma"/>
            <family val="2"/>
          </rPr>
          <t>Catrina Drury:</t>
        </r>
        <r>
          <rPr>
            <sz val="9"/>
            <color indexed="81"/>
            <rFont val="Tahoma"/>
            <family val="2"/>
          </rPr>
          <t xml:space="preserve">
Benchmark - NHS England rate Q2</t>
        </r>
      </text>
    </comment>
    <comment ref="F42" authorId="0">
      <text>
        <r>
          <rPr>
            <b/>
            <sz val="9"/>
            <color indexed="81"/>
            <rFont val="Tahoma"/>
            <family val="2"/>
          </rPr>
          <t>Catrina Drury:</t>
        </r>
        <r>
          <rPr>
            <sz val="9"/>
            <color indexed="81"/>
            <rFont val="Tahoma"/>
            <family val="2"/>
          </rPr>
          <t xml:space="preserve">
Benchmark - NHS England (Yorkshire &amp; Humber) Q2</t>
        </r>
      </text>
    </comment>
    <comment ref="F43" authorId="0">
      <text>
        <r>
          <rPr>
            <b/>
            <sz val="9"/>
            <color indexed="81"/>
            <rFont val="Tahoma"/>
            <family val="2"/>
          </rPr>
          <t>Catrina Drury:</t>
        </r>
        <r>
          <rPr>
            <sz val="9"/>
            <color indexed="81"/>
            <rFont val="Tahoma"/>
            <family val="2"/>
          </rPr>
          <t xml:space="preserve">
Benchmark - NHS England (Yorkshire &amp; Humber) Q2</t>
        </r>
      </text>
    </comment>
  </commentList>
</comments>
</file>

<file path=xl/comments7.xml><?xml version="1.0" encoding="utf-8"?>
<comments xmlns="http://schemas.openxmlformats.org/spreadsheetml/2006/main">
  <authors>
    <author>Catrina Drury</author>
  </authors>
  <commentList>
    <comment ref="F42" authorId="0">
      <text>
        <r>
          <rPr>
            <b/>
            <sz val="9"/>
            <color indexed="81"/>
            <rFont val="Tahoma"/>
            <family val="2"/>
          </rPr>
          <t>Catrina Drury:</t>
        </r>
        <r>
          <rPr>
            <sz val="9"/>
            <color indexed="81"/>
            <rFont val="Tahoma"/>
            <family val="2"/>
          </rPr>
          <t xml:space="preserve">
Benchmark - NHS Acute Hospital Q2</t>
        </r>
      </text>
    </comment>
    <comment ref="F43" authorId="0">
      <text>
        <r>
          <rPr>
            <b/>
            <sz val="9"/>
            <color indexed="81"/>
            <rFont val="Tahoma"/>
            <family val="2"/>
          </rPr>
          <t>Catrina Drury:</t>
        </r>
        <r>
          <rPr>
            <sz val="9"/>
            <color indexed="81"/>
            <rFont val="Tahoma"/>
            <family val="2"/>
          </rPr>
          <t xml:space="preserve">
Benchmark - NHS England rate Q2</t>
        </r>
      </text>
    </comment>
    <comment ref="F47" authorId="0">
      <text>
        <r>
          <rPr>
            <b/>
            <sz val="9"/>
            <color indexed="81"/>
            <rFont val="Tahoma"/>
            <family val="2"/>
          </rPr>
          <t>Catrina Drury:</t>
        </r>
        <r>
          <rPr>
            <sz val="9"/>
            <color indexed="81"/>
            <rFont val="Tahoma"/>
            <family val="2"/>
          </rPr>
          <t xml:space="preserve">
Benchmark - NHS England (Yorkshire &amp; Humber) Q2</t>
        </r>
      </text>
    </comment>
    <comment ref="F48" authorId="0">
      <text>
        <r>
          <rPr>
            <b/>
            <sz val="9"/>
            <color indexed="81"/>
            <rFont val="Tahoma"/>
            <family val="2"/>
          </rPr>
          <t>Catrina Drury:</t>
        </r>
        <r>
          <rPr>
            <sz val="9"/>
            <color indexed="81"/>
            <rFont val="Tahoma"/>
            <family val="2"/>
          </rPr>
          <t xml:space="preserve">
Benchmark - NHS England (Yorkshire &amp; Humber) Q2</t>
        </r>
      </text>
    </comment>
  </commentList>
</comments>
</file>

<file path=xl/comments8.xml><?xml version="1.0" encoding="utf-8"?>
<comments xmlns="http://schemas.openxmlformats.org/spreadsheetml/2006/main">
  <authors>
    <author>Catrina Drury</author>
  </authors>
  <commentList>
    <comment ref="E26" authorId="0">
      <text>
        <r>
          <rPr>
            <b/>
            <sz val="9"/>
            <color indexed="81"/>
            <rFont val="Tahoma"/>
            <family val="2"/>
          </rPr>
          <t>Catrina Drury:</t>
        </r>
        <r>
          <rPr>
            <sz val="9"/>
            <color indexed="81"/>
            <rFont val="Tahoma"/>
            <family val="2"/>
          </rPr>
          <t xml:space="preserve">
Benchmark - NHS Acute Hospital Q2</t>
        </r>
      </text>
    </comment>
    <comment ref="E27" authorId="0">
      <text>
        <r>
          <rPr>
            <b/>
            <sz val="9"/>
            <color indexed="81"/>
            <rFont val="Tahoma"/>
            <family val="2"/>
          </rPr>
          <t>Catrina Drury:</t>
        </r>
        <r>
          <rPr>
            <sz val="9"/>
            <color indexed="81"/>
            <rFont val="Tahoma"/>
            <family val="2"/>
          </rPr>
          <t xml:space="preserve">
Benchmark - NHS England rate Q2</t>
        </r>
      </text>
    </comment>
    <comment ref="E31" authorId="0">
      <text>
        <r>
          <rPr>
            <b/>
            <sz val="9"/>
            <color indexed="81"/>
            <rFont val="Tahoma"/>
            <family val="2"/>
          </rPr>
          <t>Catrina Drury:</t>
        </r>
        <r>
          <rPr>
            <sz val="9"/>
            <color indexed="81"/>
            <rFont val="Tahoma"/>
            <family val="2"/>
          </rPr>
          <t xml:space="preserve">
Benchmark - NHS England (Yorkshire &amp; Humber) Q2</t>
        </r>
      </text>
    </comment>
    <comment ref="E32" authorId="0">
      <text>
        <r>
          <rPr>
            <b/>
            <sz val="9"/>
            <color indexed="81"/>
            <rFont val="Tahoma"/>
            <family val="2"/>
          </rPr>
          <t>Catrina Drury:</t>
        </r>
        <r>
          <rPr>
            <sz val="9"/>
            <color indexed="81"/>
            <rFont val="Tahoma"/>
            <family val="2"/>
          </rPr>
          <t xml:space="preserve">
Benchmark - NHS England (Yorkshire &amp; Humber) Q2</t>
        </r>
      </text>
    </comment>
  </commentList>
</comments>
</file>

<file path=xl/comments9.xml><?xml version="1.0" encoding="utf-8"?>
<comments xmlns="http://schemas.openxmlformats.org/spreadsheetml/2006/main">
  <authors>
    <author>Catrina Drury</author>
  </authors>
  <commentList>
    <comment ref="F37" authorId="0">
      <text>
        <r>
          <rPr>
            <b/>
            <sz val="9"/>
            <color indexed="81"/>
            <rFont val="Tahoma"/>
            <family val="2"/>
          </rPr>
          <t>Catrina Drury:</t>
        </r>
        <r>
          <rPr>
            <sz val="9"/>
            <color indexed="81"/>
            <rFont val="Tahoma"/>
            <family val="2"/>
          </rPr>
          <t xml:space="preserve">
Benchmark - NHS Acute Hospital Q2</t>
        </r>
      </text>
    </comment>
    <comment ref="F38" authorId="0">
      <text>
        <r>
          <rPr>
            <b/>
            <sz val="9"/>
            <color indexed="81"/>
            <rFont val="Tahoma"/>
            <family val="2"/>
          </rPr>
          <t>Catrina Drury:</t>
        </r>
        <r>
          <rPr>
            <sz val="9"/>
            <color indexed="81"/>
            <rFont val="Tahoma"/>
            <family val="2"/>
          </rPr>
          <t xml:space="preserve">
Benchmark - NHS England rate Q2</t>
        </r>
      </text>
    </comment>
    <comment ref="F42" authorId="0">
      <text>
        <r>
          <rPr>
            <b/>
            <sz val="9"/>
            <color indexed="81"/>
            <rFont val="Tahoma"/>
            <family val="2"/>
          </rPr>
          <t>Catrina Drury:</t>
        </r>
        <r>
          <rPr>
            <sz val="9"/>
            <color indexed="81"/>
            <rFont val="Tahoma"/>
            <family val="2"/>
          </rPr>
          <t xml:space="preserve">
Benchmark - NHS England (Yorkshire &amp; Humber) Q2</t>
        </r>
      </text>
    </comment>
    <comment ref="F43" authorId="0">
      <text>
        <r>
          <rPr>
            <b/>
            <sz val="9"/>
            <color indexed="81"/>
            <rFont val="Tahoma"/>
            <family val="2"/>
          </rPr>
          <t>Catrina Drury:</t>
        </r>
        <r>
          <rPr>
            <sz val="9"/>
            <color indexed="81"/>
            <rFont val="Tahoma"/>
            <family val="2"/>
          </rPr>
          <t xml:space="preserve">
Benchmark - NHS England (Yorkshire &amp; Humber) Q2</t>
        </r>
      </text>
    </comment>
  </commentList>
</comments>
</file>

<file path=xl/sharedStrings.xml><?xml version="1.0" encoding="utf-8"?>
<sst xmlns="http://schemas.openxmlformats.org/spreadsheetml/2006/main" count="3899" uniqueCount="704">
  <si>
    <t>Segment Name</t>
  </si>
  <si>
    <t>Indicator</t>
  </si>
  <si>
    <t>Trust</t>
  </si>
  <si>
    <t>Peer</t>
  </si>
  <si>
    <t>Clinical Quality</t>
  </si>
  <si>
    <t>C Diff Infection Rate</t>
  </si>
  <si>
    <t>MRSA Infection Rate</t>
  </si>
  <si>
    <t>MSSA Infection Rate</t>
  </si>
  <si>
    <t>Hospital Standardised Mortality Ratio (HSMR)</t>
  </si>
  <si>
    <t>Mortality Relative Risk (HRG4)</t>
  </si>
  <si>
    <t>Summary Hospital-Level Mortality Indicator (Quarterly SHMI)</t>
  </si>
  <si>
    <t>30 Day Emergency Readmission Relative Risk (HRG4)</t>
  </si>
  <si>
    <t>Mortality Relative Risk following AAA elective</t>
  </si>
  <si>
    <t>Fractured Neck of Femur surgery within 48 hours</t>
  </si>
  <si>
    <t>VTE 90 day readmissions per 1,000 spells</t>
  </si>
  <si>
    <t>PE 90 day post discharge mortality per 1,000 spells</t>
  </si>
  <si>
    <t>Rate of Elective C-Section in Maternity spells</t>
  </si>
  <si>
    <t>Mortality Relative Risk for Fracture Neck of Femur</t>
  </si>
  <si>
    <t>Mortality Relative Risk for Stroke</t>
  </si>
  <si>
    <t>EColi Infection Rate</t>
  </si>
  <si>
    <t>Rate of Emergency C-Section in Maternity spells</t>
  </si>
  <si>
    <t>Summary Hospital-Level Mortality Indicator (Monthly SHMI)</t>
  </si>
  <si>
    <t>Weekend Mortality (Monthly SHMI)</t>
  </si>
  <si>
    <t>Weekend Mortality (HSMR)</t>
  </si>
  <si>
    <t>Patient Safety</t>
  </si>
  <si>
    <t>Deaths in high-risk conditions</t>
  </si>
  <si>
    <t>Safety Thermometer Survey - Harm free care</t>
  </si>
  <si>
    <t>Coding quality</t>
  </si>
  <si>
    <t>HSMR</t>
  </si>
  <si>
    <t>External links</t>
  </si>
  <si>
    <t>Number of discharges</t>
  </si>
  <si>
    <t>Expected number of deaths</t>
  </si>
  <si>
    <t>Number of deaths</t>
  </si>
  <si>
    <t>Percentage of deaths attributed through transfer</t>
  </si>
  <si>
    <t>HSMR 95% Lower CI</t>
  </si>
  <si>
    <t>HSMR 95% Upper CI</t>
  </si>
  <si>
    <t>HSMR (without adjusting for palliative care)</t>
  </si>
  <si>
    <t>Number of palliative discharges</t>
  </si>
  <si>
    <t>Average comorbidities per spell</t>
  </si>
  <si>
    <t>Crude mortality rate</t>
  </si>
  <si>
    <t>Obs. - Exp.</t>
  </si>
  <si>
    <t>Mortality</t>
  </si>
  <si>
    <t>% of deaths included in SJR process</t>
  </si>
  <si>
    <t>Never Events</t>
  </si>
  <si>
    <t>Clinical Quality (L)</t>
  </si>
  <si>
    <t>HSMR after elective surgical procedures</t>
  </si>
  <si>
    <t>Target</t>
  </si>
  <si>
    <t>&lt;95</t>
  </si>
  <si>
    <t>&gt;95%</t>
  </si>
  <si>
    <t>&lt;20</t>
  </si>
  <si>
    <t>&lt;6</t>
  </si>
  <si>
    <t>&lt;24</t>
  </si>
  <si>
    <t>&lt;8</t>
  </si>
  <si>
    <t>Rate</t>
  </si>
  <si>
    <t>Infection</t>
  </si>
  <si>
    <t>O</t>
  </si>
  <si>
    <t>P</t>
  </si>
  <si>
    <t>OPB</t>
  </si>
  <si>
    <t>Data period</t>
  </si>
  <si>
    <t>30 Day Emergency Readmission Relative Risk (after emergency)</t>
  </si>
  <si>
    <t>30 Day Emergency Readmission Relative Risk (after elective)</t>
  </si>
  <si>
    <t>NRLS rate (patient safety incidents per 1000 bed days)</t>
  </si>
  <si>
    <t>Patient Experience &amp; Engagement</t>
  </si>
  <si>
    <t>Staff views</t>
  </si>
  <si>
    <t>Staff views (L)</t>
  </si>
  <si>
    <t>&lt;0.01</t>
  </si>
  <si>
    <t>&gt;0.79</t>
  </si>
  <si>
    <t>&lt;0.12</t>
  </si>
  <si>
    <t>&lt;0.15</t>
  </si>
  <si>
    <t>Corporate oversight</t>
  </si>
  <si>
    <t>Safeguarding concerns reported by trust - Adults</t>
  </si>
  <si>
    <t>Safeguarding concerns reported by trust - Children</t>
  </si>
  <si>
    <t>Safeguarding allegations about Trust or staff</t>
  </si>
  <si>
    <t>Diagnostics and Pharmacy</t>
  </si>
  <si>
    <t>Responsive (L)</t>
  </si>
  <si>
    <t>Interventional radiology complication rates</t>
  </si>
  <si>
    <t>Access to diagnostics within 6 weeks (USS)</t>
  </si>
  <si>
    <t>Access to diagnostics within 6 weeks (CT)</t>
  </si>
  <si>
    <t>Access to diagnostics within 6 weeks (MR)</t>
  </si>
  <si>
    <t>Access to diagnostics within 6 weeks (X-ray)</t>
  </si>
  <si>
    <t>Access to diagnostics within 6 weeks (Medical Physics)</t>
  </si>
  <si>
    <t>Emergency Care Group</t>
  </si>
  <si>
    <t>4 hour access target A&amp;E</t>
  </si>
  <si>
    <t>Ambulance Turnaround time &gt;30 mins &lt;60 mins</t>
  </si>
  <si>
    <t>Time to assessment by clinician in A&amp;E</t>
  </si>
  <si>
    <t>Readmission rates following emergency admission to medicine</t>
  </si>
  <si>
    <t>SSNAP Domain 2 performance</t>
  </si>
  <si>
    <t>PROMS Varicose Veins</t>
  </si>
  <si>
    <t>Dialysis access infection rates</t>
  </si>
  <si>
    <t>Percentage of patient commencing dialysis using line</t>
  </si>
  <si>
    <t>Surgical site infection rates - Vascular</t>
  </si>
  <si>
    <t>Surgical site infection rates - Urology</t>
  </si>
  <si>
    <t>Surgical site infection rates - ENT</t>
  </si>
  <si>
    <t>Surgical site infection rates - Breast</t>
  </si>
  <si>
    <t>Surgical site infection rates - Ophthalmology</t>
  </si>
  <si>
    <t>Unplanned return to theatre - Vascular</t>
  </si>
  <si>
    <t>Unplanned return to theatre Urology</t>
  </si>
  <si>
    <t>Unplanned return to theatre - ENT</t>
  </si>
  <si>
    <t>Unplanned return to theatre - Breast</t>
  </si>
  <si>
    <t>Unplanned return to theatre - Ophthamology</t>
  </si>
  <si>
    <t>Bleeding/False aneurysm rate following angiography</t>
  </si>
  <si>
    <t>HSMR - Elective Surgical</t>
  </si>
  <si>
    <t>Surgical site infection rates - Laparotomy</t>
  </si>
  <si>
    <t>Surgical site infection rates - Elective hernia repair</t>
  </si>
  <si>
    <t>Surgical site infection rates - Emergency hernia repair</t>
  </si>
  <si>
    <t>Post-colectomy leak rates</t>
  </si>
  <si>
    <t>Unplanned return to theatre rate</t>
  </si>
  <si>
    <t>VTE rate</t>
  </si>
  <si>
    <t>PROMS score for groin hernia</t>
  </si>
  <si>
    <t>Endoscopy perforation rates</t>
  </si>
  <si>
    <t>HSMR Trauma/MSK</t>
  </si>
  <si>
    <t>Surgical site infection rates - Hip</t>
  </si>
  <si>
    <t>Surgical site infection rates - Knee</t>
  </si>
  <si>
    <t>Achievement of BPT in #NOF</t>
  </si>
  <si>
    <t>Unplanned return to theatre</t>
  </si>
  <si>
    <t xml:space="preserve">Readmission rates - Elective surgery </t>
  </si>
  <si>
    <t xml:space="preserve">Readmission rates - Emergency surgery </t>
  </si>
  <si>
    <t>Perinatal mortality</t>
  </si>
  <si>
    <t>Maternal mortality</t>
  </si>
  <si>
    <t xml:space="preserve">Perineal trauma following vaginal delivery </t>
  </si>
  <si>
    <t xml:space="preserve">Puerperal sepsis </t>
  </si>
  <si>
    <t>Induction rate</t>
  </si>
  <si>
    <t>Maternal readmissions</t>
  </si>
  <si>
    <t>Maternity</t>
  </si>
  <si>
    <t>Childrens</t>
  </si>
  <si>
    <t>Paediatric mortality</t>
  </si>
  <si>
    <t>Neoantal readmissions</t>
  </si>
  <si>
    <t>Sepsis screening audit</t>
  </si>
  <si>
    <t>Sepsis treatment audit</t>
  </si>
  <si>
    <t>Mar 16 - Feb 17</t>
  </si>
  <si>
    <t>Apr 16 - Mar 17</t>
  </si>
  <si>
    <t>2017/18</t>
  </si>
  <si>
    <t>&lt;Peer</t>
  </si>
  <si>
    <t>DoLs applications</t>
  </si>
  <si>
    <t>&lt;512</t>
  </si>
  <si>
    <t>NA</t>
  </si>
  <si>
    <t>103 - Pulmonary heart disease</t>
  </si>
  <si>
    <t>12 - Cancer of esophagus</t>
  </si>
  <si>
    <t>38 - Non-Hodgkin`s lymphoma</t>
  </si>
  <si>
    <t>149 - Biliary tract disease</t>
  </si>
  <si>
    <t>39 - Leukemias</t>
  </si>
  <si>
    <t>148 - Peritonitis and intestinal abscess</t>
  </si>
  <si>
    <t>224 - Other perinatal conditions</t>
  </si>
  <si>
    <t>131 - Respiratory failure; insufficiency; arrest (adult)</t>
  </si>
  <si>
    <t>29 - Cancer of prostate</t>
  </si>
  <si>
    <t>157 - Acute and unspecified renal failure</t>
  </si>
  <si>
    <t>32 - Cancer of bladder</t>
  </si>
  <si>
    <t>2 - Septicemia (except in labor)</t>
  </si>
  <si>
    <t>42 - Secondary malignancies</t>
  </si>
  <si>
    <t>130 - Pleurisy; pneumothorax; pulmonary collapse</t>
  </si>
  <si>
    <t>19 - Cancer of bronchus; lung</t>
  </si>
  <si>
    <t>117 - Other circulatory disease</t>
  </si>
  <si>
    <t>114 - Peripheral and visceral atherosclerosis</t>
  </si>
  <si>
    <t>226 - Fracture of neck of femur (hip)</t>
  </si>
  <si>
    <t>122 - Pneumonia (except that caused by tuberculosis or sexually transmitted disease)</t>
  </si>
  <si>
    <t>43 - Malignant neoplasm without specification of site</t>
  </si>
  <si>
    <t>59 - Deficiency and other anemia</t>
  </si>
  <si>
    <t>197 - Skin and subcutaneous tissue infections</t>
  </si>
  <si>
    <t>129 - Aspiration pneumonitis; food/vomitus</t>
  </si>
  <si>
    <t>127 - Chronic obstructive pulmonary disease and bronchiectasis</t>
  </si>
  <si>
    <t>107 - Cardiac arrest and ventricular fibrillation</t>
  </si>
  <si>
    <t>153 - Gastrointestinal hemorrhage</t>
  </si>
  <si>
    <t>17 - Cancer of pancreas</t>
  </si>
  <si>
    <t>151 - Other liver diseases</t>
  </si>
  <si>
    <t>100 - Acute myocardial infarction</t>
  </si>
  <si>
    <t>108 - Congestive heart failure; nonhypertensive</t>
  </si>
  <si>
    <t>55 - Fluid and electrolyte disorders</t>
  </si>
  <si>
    <t>233 - Intracranial injury</t>
  </si>
  <si>
    <t>231 - Other fractures</t>
  </si>
  <si>
    <t>125 - Acute bronchitis</t>
  </si>
  <si>
    <t>159 - Urinary tract infections</t>
  </si>
  <si>
    <t>101 - Coronary atherosclerosis and other heart disease</t>
  </si>
  <si>
    <t>109 - Acute cerebrovascular disease</t>
  </si>
  <si>
    <t>237 - Complication of device; implant or graft</t>
  </si>
  <si>
    <t>145 - Intestinal obstruction without hernia</t>
  </si>
  <si>
    <t>14 - Cancer of colon</t>
  </si>
  <si>
    <t>115 - Aortic; peripheral; and visceral artery aneurysms</t>
  </si>
  <si>
    <t>27 - Cancer of ovary</t>
  </si>
  <si>
    <t>15 - Cancer of rectum and anus</t>
  </si>
  <si>
    <t>155 - Other gastrointestinal disorders</t>
  </si>
  <si>
    <t>24 - Cancer of breast</t>
  </si>
  <si>
    <t>133 - Other lower respiratory disease</t>
  </si>
  <si>
    <t>68 - Senility and organic mental disorders</t>
  </si>
  <si>
    <t>150 - Liver disease; alcohol-related</t>
  </si>
  <si>
    <t>134 - Other upper respiratory disease</t>
  </si>
  <si>
    <t>199 - Chronic ulcer of skin</t>
  </si>
  <si>
    <t>13 - Cancer of stomach</t>
  </si>
  <si>
    <t>106 - Cardiac dysrhythmias</t>
  </si>
  <si>
    <t>245 - Syncope</t>
  </si>
  <si>
    <t>158 - Chronic renal failure</t>
  </si>
  <si>
    <t>251 - Abdominal pain</t>
  </si>
  <si>
    <t>154 - Noninfectious gastroenteritis</t>
  </si>
  <si>
    <t>HED data</t>
  </si>
  <si>
    <t>HSMR in Low Risk Groups (20 lowest risk Diag Groups)</t>
  </si>
  <si>
    <t>Jul 16 - Jun 17</t>
  </si>
  <si>
    <t>&gt;28</t>
  </si>
  <si>
    <t>&gt;98</t>
  </si>
  <si>
    <t>&gt;15</t>
  </si>
  <si>
    <t>&gt;90</t>
  </si>
  <si>
    <t>&gt;160</t>
  </si>
  <si>
    <t>PROMS score - Hip (primary)</t>
  </si>
  <si>
    <t>Apr 16 - Dec 16</t>
  </si>
  <si>
    <t>&gt;0.449</t>
  </si>
  <si>
    <t>&gt;0.33</t>
  </si>
  <si>
    <t>&gt;0.087</t>
  </si>
  <si>
    <t>&gt;0.093</t>
  </si>
  <si>
    <t>2015/16</t>
  </si>
  <si>
    <t>MINAP performance  - Seen by a Cardiologist</t>
  </si>
  <si>
    <t>MINAP performance - Secondary preventative medications</t>
  </si>
  <si>
    <t>&gt;91</t>
  </si>
  <si>
    <t>MINAP performance - Admitted to Cardiac ward</t>
  </si>
  <si>
    <t>&gt;55.8</t>
  </si>
  <si>
    <t>&gt;96.2</t>
  </si>
  <si>
    <t>D</t>
  </si>
  <si>
    <t>Dec 16 - Mar 17</t>
  </si>
  <si>
    <t>B</t>
  </si>
  <si>
    <t xml:space="preserve">Comments </t>
  </si>
  <si>
    <t>HED</t>
  </si>
  <si>
    <t>PROMS score - Knee (primary)</t>
  </si>
  <si>
    <t>&gt;85%</t>
  </si>
  <si>
    <t>Jun 16 - May 17</t>
  </si>
  <si>
    <t>&lt;32%</t>
  </si>
  <si>
    <t>Review target following audit.
National rate is 25%</t>
  </si>
  <si>
    <t>&lt;4.0%</t>
  </si>
  <si>
    <t>&lt;2.2%</t>
  </si>
  <si>
    <t>&lt;2.8%</t>
  </si>
  <si>
    <t>&gt;4.1%</t>
  </si>
  <si>
    <t>&lt;10%</t>
  </si>
  <si>
    <t>&lt;90%</t>
  </si>
  <si>
    <t>Paediatric readmission rates</t>
  </si>
  <si>
    <t>&lt;10.3%</t>
  </si>
  <si>
    <t>&lt;11.0%</t>
  </si>
  <si>
    <t>&lt;18.5%</t>
  </si>
  <si>
    <t>Total</t>
  </si>
  <si>
    <t>Directorate of Nursing and Quality</t>
  </si>
  <si>
    <t>Directorate of Finance and Infrastructure (incl Estates)</t>
  </si>
  <si>
    <t>Chief Operating Officer</t>
  </si>
  <si>
    <t>Specialty Service Care Group</t>
  </si>
  <si>
    <t>Surgical Care Group</t>
  </si>
  <si>
    <t>MSK and Frailty Care Group</t>
  </si>
  <si>
    <t>Diagnostic and Pharmacy Care Group</t>
  </si>
  <si>
    <t>Children and Families Care Group</t>
  </si>
  <si>
    <t>Trend</t>
  </si>
  <si>
    <t>Jul 2017</t>
  </si>
  <si>
    <t>Jun 2017</t>
  </si>
  <si>
    <t>May 2017</t>
  </si>
  <si>
    <t>Apr 2017</t>
  </si>
  <si>
    <t>Mar 2017</t>
  </si>
  <si>
    <t>Feb 2017</t>
  </si>
  <si>
    <t>Jan 2017</t>
  </si>
  <si>
    <t>Dec 2016</t>
  </si>
  <si>
    <t>Nov 2016</t>
  </si>
  <si>
    <t>Oct 2016</t>
  </si>
  <si>
    <t>Late reply</t>
  </si>
  <si>
    <t>Grand Total</t>
  </si>
  <si>
    <t>Complaints by Care Group / Corporate and First received (Month and year)</t>
  </si>
  <si>
    <t>Report summary</t>
  </si>
  <si>
    <t>Concerns</t>
  </si>
  <si>
    <t>Comment</t>
  </si>
  <si>
    <t>Action</t>
  </si>
  <si>
    <t xml:space="preserve">PE 90 day post discharge mortality per 1,000 spells
</t>
  </si>
  <si>
    <t>Mortality review process.
Specialty focus and tracking of trends</t>
  </si>
  <si>
    <t>Specialty activity to review and determine if due to local population risks.</t>
  </si>
  <si>
    <t>% staff recommending the Trust for work</t>
  </si>
  <si>
    <t>% staff recommending the Trust for care</t>
  </si>
  <si>
    <t>FFT recommending Trust for work</t>
  </si>
  <si>
    <t>FFT recommending Trust for care</t>
  </si>
  <si>
    <t>&gt;69%</t>
  </si>
  <si>
    <t>&gt;61%</t>
  </si>
  <si>
    <t>&gt;71%</t>
  </si>
  <si>
    <t>Jun 16 - Feb 17</t>
  </si>
  <si>
    <t>&lt;5.8</t>
  </si>
  <si>
    <t>Avg per month</t>
  </si>
  <si>
    <t>&lt;41</t>
  </si>
  <si>
    <t>&lt;6 weeks</t>
  </si>
  <si>
    <t>Aug 2017</t>
  </si>
  <si>
    <t>Ambulance Turnaround time &gt;60 mins</t>
  </si>
  <si>
    <t>Aug 16-Jul 17</t>
  </si>
  <si>
    <t>Static rate</t>
  </si>
  <si>
    <t>Trust wide action plan in place, with local management actions</t>
  </si>
  <si>
    <t>Data for q2 is the same</t>
  </si>
  <si>
    <t>Aug 16 - Jul 17</t>
  </si>
  <si>
    <t>May 14 - Apr 17</t>
  </si>
  <si>
    <t>YTD Sep 17</t>
  </si>
  <si>
    <t>&lt;7</t>
  </si>
  <si>
    <t>Diagnostic Group (CCS) August 16 - July 17</t>
  </si>
  <si>
    <t>Sep 2017</t>
  </si>
  <si>
    <t>No reply date</t>
  </si>
  <si>
    <t>Overdue</t>
  </si>
  <si>
    <t>Replied in time</t>
  </si>
  <si>
    <t>Complaints due Q2</t>
  </si>
  <si>
    <t xml:space="preserve">Complaint reply </t>
  </si>
  <si>
    <t>Domain</t>
  </si>
  <si>
    <t>External - HED</t>
  </si>
  <si>
    <t>Data Source</t>
  </si>
  <si>
    <t>Local</t>
  </si>
  <si>
    <t>Reporting period</t>
  </si>
  <si>
    <t>Monthly</t>
  </si>
  <si>
    <t>Hospital Standardised Mortality Ratio (HSMR) - Non Elective Admission</t>
  </si>
  <si>
    <t>Hospital Standardised Mortality Ratio (HSMR) - Elective Admission</t>
  </si>
  <si>
    <t>Crude Mortality (Trust)</t>
  </si>
  <si>
    <t>Rolling 12 month</t>
  </si>
  <si>
    <t>Current rolling 12 month position</t>
  </si>
  <si>
    <t xml:space="preserve">Care issue SI's </t>
  </si>
  <si>
    <t>Complaint Response - Performance against timescales</t>
  </si>
  <si>
    <t xml:space="preserve">Complaints </t>
  </si>
  <si>
    <t>Complaint Response - Performance against timescales (number)</t>
  </si>
  <si>
    <t>PHSO - number referred for further investigation</t>
  </si>
  <si>
    <t>PHSO - number outstanding (cummulative)</t>
  </si>
  <si>
    <t xml:space="preserve">Friends and Family Test - Inpatient response rate </t>
  </si>
  <si>
    <t>Friends and Family Test - Inpatient positive rating</t>
  </si>
  <si>
    <t xml:space="preserve">Friends and Family Test - A&amp;E response rate </t>
  </si>
  <si>
    <t>Friends and Family Test - A&amp;E positive rating</t>
  </si>
  <si>
    <t>Responses</t>
  </si>
  <si>
    <t>Eligible discharges</t>
  </si>
  <si>
    <t>responses</t>
  </si>
  <si>
    <t>eligble responses</t>
  </si>
  <si>
    <t>Number of deaths including A&amp;E</t>
  </si>
  <si>
    <t xml:space="preserve">Number reviewed </t>
  </si>
  <si>
    <t>Serious fall SI's (avoidable)</t>
  </si>
  <si>
    <t>Annual</t>
  </si>
  <si>
    <t>External - Picker</t>
  </si>
  <si>
    <t>Readmissions</t>
  </si>
  <si>
    <r>
      <rPr>
        <b/>
        <sz val="12"/>
        <color theme="1"/>
        <rFont val="Calibri"/>
        <family val="2"/>
        <scheme val="minor"/>
      </rPr>
      <t>Safe</t>
    </r>
    <r>
      <rPr>
        <sz val="12"/>
        <color theme="1"/>
        <rFont val="Calibri"/>
        <family val="2"/>
        <scheme val="minor"/>
      </rPr>
      <t xml:space="preserve"> - Number of wards rated </t>
    </r>
    <r>
      <rPr>
        <b/>
        <sz val="12"/>
        <color rgb="FFFF0000"/>
        <rFont val="Calibri"/>
        <family val="2"/>
        <scheme val="minor"/>
      </rPr>
      <t>Red</t>
    </r>
  </si>
  <si>
    <r>
      <rPr>
        <b/>
        <sz val="12"/>
        <color theme="1"/>
        <rFont val="Calibri"/>
        <family val="2"/>
        <scheme val="minor"/>
      </rPr>
      <t>Safe</t>
    </r>
    <r>
      <rPr>
        <sz val="12"/>
        <color theme="1"/>
        <rFont val="Calibri"/>
        <family val="2"/>
        <scheme val="minor"/>
      </rPr>
      <t xml:space="preserve"> - Number of ward rated </t>
    </r>
    <r>
      <rPr>
        <b/>
        <sz val="12"/>
        <color rgb="FFFFC000"/>
        <rFont val="Calibri"/>
        <family val="2"/>
        <scheme val="minor"/>
      </rPr>
      <t>Amber</t>
    </r>
  </si>
  <si>
    <r>
      <rPr>
        <b/>
        <sz val="12"/>
        <color theme="1"/>
        <rFont val="Calibri"/>
        <family val="2"/>
        <scheme val="minor"/>
      </rPr>
      <t>Safe</t>
    </r>
    <r>
      <rPr>
        <sz val="12"/>
        <color theme="1"/>
        <rFont val="Calibri"/>
        <family val="2"/>
        <scheme val="minor"/>
      </rPr>
      <t xml:space="preserve"> - Number of wards rated </t>
    </r>
    <r>
      <rPr>
        <b/>
        <sz val="12"/>
        <color theme="6"/>
        <rFont val="Calibri"/>
        <family val="2"/>
        <scheme val="minor"/>
      </rPr>
      <t>Green</t>
    </r>
  </si>
  <si>
    <r>
      <rPr>
        <b/>
        <sz val="12"/>
        <color theme="1"/>
        <rFont val="Calibri"/>
        <family val="2"/>
        <scheme val="minor"/>
      </rPr>
      <t>Safe</t>
    </r>
    <r>
      <rPr>
        <sz val="12"/>
        <color theme="1"/>
        <rFont val="Calibri"/>
        <family val="2"/>
        <scheme val="minor"/>
      </rPr>
      <t xml:space="preserve"> - Number of wards rated</t>
    </r>
    <r>
      <rPr>
        <b/>
        <sz val="12"/>
        <color theme="3" tint="0.39997558519241921"/>
        <rFont val="Calibri"/>
        <family val="2"/>
        <scheme val="minor"/>
      </rPr>
      <t xml:space="preserve"> Blue</t>
    </r>
  </si>
  <si>
    <r>
      <rPr>
        <b/>
        <sz val="12"/>
        <color theme="1"/>
        <rFont val="Calibri"/>
        <family val="2"/>
        <scheme val="minor"/>
      </rPr>
      <t>Effective</t>
    </r>
    <r>
      <rPr>
        <sz val="12"/>
        <color theme="1"/>
        <rFont val="Calibri"/>
        <family val="2"/>
        <scheme val="minor"/>
      </rPr>
      <t xml:space="preserve"> - Number of wards rated </t>
    </r>
    <r>
      <rPr>
        <b/>
        <sz val="12"/>
        <color rgb="FFFF0000"/>
        <rFont val="Calibri"/>
        <family val="2"/>
        <scheme val="minor"/>
      </rPr>
      <t>Red</t>
    </r>
  </si>
  <si>
    <r>
      <rPr>
        <b/>
        <sz val="12"/>
        <color theme="1"/>
        <rFont val="Calibri"/>
        <family val="2"/>
        <scheme val="minor"/>
      </rPr>
      <t>Effective</t>
    </r>
    <r>
      <rPr>
        <sz val="12"/>
        <color theme="1"/>
        <rFont val="Calibri"/>
        <family val="2"/>
        <scheme val="minor"/>
      </rPr>
      <t xml:space="preserve"> - Number of ward rated </t>
    </r>
    <r>
      <rPr>
        <b/>
        <sz val="12"/>
        <color rgb="FFFFC000"/>
        <rFont val="Calibri"/>
        <family val="2"/>
        <scheme val="minor"/>
      </rPr>
      <t>Amber</t>
    </r>
  </si>
  <si>
    <r>
      <rPr>
        <b/>
        <sz val="12"/>
        <color theme="1"/>
        <rFont val="Calibri"/>
        <family val="2"/>
        <scheme val="minor"/>
      </rPr>
      <t>Effective</t>
    </r>
    <r>
      <rPr>
        <sz val="12"/>
        <color theme="1"/>
        <rFont val="Calibri"/>
        <family val="2"/>
        <scheme val="minor"/>
      </rPr>
      <t xml:space="preserve"> - Number of wards rated </t>
    </r>
    <r>
      <rPr>
        <b/>
        <sz val="12"/>
        <color theme="6"/>
        <rFont val="Calibri"/>
        <family val="2"/>
        <scheme val="minor"/>
      </rPr>
      <t>Green</t>
    </r>
  </si>
  <si>
    <r>
      <rPr>
        <b/>
        <sz val="12"/>
        <color theme="1"/>
        <rFont val="Calibri"/>
        <family val="2"/>
        <scheme val="minor"/>
      </rPr>
      <t>Effective</t>
    </r>
    <r>
      <rPr>
        <sz val="12"/>
        <color theme="1"/>
        <rFont val="Calibri"/>
        <family val="2"/>
        <scheme val="minor"/>
      </rPr>
      <t xml:space="preserve"> - Number of wards rated</t>
    </r>
    <r>
      <rPr>
        <b/>
        <sz val="12"/>
        <color theme="3" tint="0.39997558519241921"/>
        <rFont val="Calibri"/>
        <family val="2"/>
        <scheme val="minor"/>
      </rPr>
      <t xml:space="preserve"> Blue</t>
    </r>
  </si>
  <si>
    <r>
      <rPr>
        <b/>
        <sz val="12"/>
        <color theme="1"/>
        <rFont val="Calibri"/>
        <family val="2"/>
        <scheme val="minor"/>
      </rPr>
      <t>Caring</t>
    </r>
    <r>
      <rPr>
        <sz val="12"/>
        <color theme="1"/>
        <rFont val="Calibri"/>
        <family val="2"/>
        <scheme val="minor"/>
      </rPr>
      <t xml:space="preserve"> - Number of wards rated </t>
    </r>
    <r>
      <rPr>
        <b/>
        <sz val="12"/>
        <color rgb="FFFF0000"/>
        <rFont val="Calibri"/>
        <family val="2"/>
        <scheme val="minor"/>
      </rPr>
      <t>Red</t>
    </r>
  </si>
  <si>
    <r>
      <rPr>
        <b/>
        <sz val="12"/>
        <color theme="1"/>
        <rFont val="Calibri"/>
        <family val="2"/>
        <scheme val="minor"/>
      </rPr>
      <t>Caring</t>
    </r>
    <r>
      <rPr>
        <sz val="12"/>
        <color theme="1"/>
        <rFont val="Calibri"/>
        <family val="2"/>
        <scheme val="minor"/>
      </rPr>
      <t xml:space="preserve"> - Number of ward rated </t>
    </r>
    <r>
      <rPr>
        <b/>
        <sz val="12"/>
        <color rgb="FFFFC000"/>
        <rFont val="Calibri"/>
        <family val="2"/>
        <scheme val="minor"/>
      </rPr>
      <t>Amber</t>
    </r>
  </si>
  <si>
    <r>
      <rPr>
        <b/>
        <sz val="12"/>
        <color theme="1"/>
        <rFont val="Calibri"/>
        <family val="2"/>
        <scheme val="minor"/>
      </rPr>
      <t>Caring</t>
    </r>
    <r>
      <rPr>
        <sz val="12"/>
        <color theme="1"/>
        <rFont val="Calibri"/>
        <family val="2"/>
        <scheme val="minor"/>
      </rPr>
      <t xml:space="preserve"> - Number of wards rated </t>
    </r>
    <r>
      <rPr>
        <b/>
        <sz val="12"/>
        <color theme="6"/>
        <rFont val="Calibri"/>
        <family val="2"/>
        <scheme val="minor"/>
      </rPr>
      <t>Green</t>
    </r>
  </si>
  <si>
    <r>
      <rPr>
        <b/>
        <sz val="12"/>
        <color theme="1"/>
        <rFont val="Calibri"/>
        <family val="2"/>
        <scheme val="minor"/>
      </rPr>
      <t>Caring</t>
    </r>
    <r>
      <rPr>
        <sz val="12"/>
        <color theme="1"/>
        <rFont val="Calibri"/>
        <family val="2"/>
        <scheme val="minor"/>
      </rPr>
      <t xml:space="preserve"> - Number of wards rated</t>
    </r>
    <r>
      <rPr>
        <b/>
        <sz val="12"/>
        <color theme="3" tint="0.39997558519241921"/>
        <rFont val="Calibri"/>
        <family val="2"/>
        <scheme val="minor"/>
      </rPr>
      <t xml:space="preserve"> Blue</t>
    </r>
  </si>
  <si>
    <r>
      <rPr>
        <b/>
        <sz val="12"/>
        <color theme="1"/>
        <rFont val="Calibri"/>
        <family val="2"/>
        <scheme val="minor"/>
      </rPr>
      <t>Responsive</t>
    </r>
    <r>
      <rPr>
        <sz val="12"/>
        <color theme="1"/>
        <rFont val="Calibri"/>
        <family val="2"/>
        <scheme val="minor"/>
      </rPr>
      <t xml:space="preserve"> - Number of ward rated </t>
    </r>
    <r>
      <rPr>
        <b/>
        <sz val="12"/>
        <color rgb="FFFFC000"/>
        <rFont val="Calibri"/>
        <family val="2"/>
        <scheme val="minor"/>
      </rPr>
      <t>Amber</t>
    </r>
  </si>
  <si>
    <r>
      <rPr>
        <b/>
        <sz val="12"/>
        <color theme="1"/>
        <rFont val="Calibri"/>
        <family val="2"/>
        <scheme val="minor"/>
      </rPr>
      <t>Responsive</t>
    </r>
    <r>
      <rPr>
        <sz val="12"/>
        <color theme="1"/>
        <rFont val="Calibri"/>
        <family val="2"/>
        <scheme val="minor"/>
      </rPr>
      <t xml:space="preserve"> - Number of wards rated </t>
    </r>
    <r>
      <rPr>
        <b/>
        <sz val="12"/>
        <color theme="6"/>
        <rFont val="Calibri"/>
        <family val="2"/>
        <scheme val="minor"/>
      </rPr>
      <t>Green</t>
    </r>
  </si>
  <si>
    <r>
      <rPr>
        <b/>
        <sz val="12"/>
        <color theme="1"/>
        <rFont val="Calibri"/>
        <family val="2"/>
        <scheme val="minor"/>
      </rPr>
      <t>Responsive</t>
    </r>
    <r>
      <rPr>
        <sz val="12"/>
        <color theme="1"/>
        <rFont val="Calibri"/>
        <family val="2"/>
        <scheme val="minor"/>
      </rPr>
      <t xml:space="preserve"> - Number of wards rated</t>
    </r>
    <r>
      <rPr>
        <b/>
        <sz val="12"/>
        <color theme="3" tint="0.39997558519241921"/>
        <rFont val="Calibri"/>
        <family val="2"/>
        <scheme val="minor"/>
      </rPr>
      <t xml:space="preserve"> Blue</t>
    </r>
  </si>
  <si>
    <r>
      <rPr>
        <b/>
        <sz val="12"/>
        <color theme="1"/>
        <rFont val="Calibri"/>
        <family val="2"/>
        <scheme val="minor"/>
      </rPr>
      <t>Responsive</t>
    </r>
    <r>
      <rPr>
        <sz val="12"/>
        <color theme="1"/>
        <rFont val="Calibri"/>
        <family val="2"/>
        <scheme val="minor"/>
      </rPr>
      <t xml:space="preserve"> - Number of wards rated </t>
    </r>
    <r>
      <rPr>
        <b/>
        <sz val="12"/>
        <color rgb="FFFF0000"/>
        <rFont val="Calibri"/>
        <family val="2"/>
        <scheme val="minor"/>
      </rPr>
      <t>Red</t>
    </r>
  </si>
  <si>
    <r>
      <t xml:space="preserve">Well Led - Number of wards rated </t>
    </r>
    <r>
      <rPr>
        <b/>
        <sz val="12"/>
        <color rgb="FFFF0000"/>
        <rFont val="Calibri"/>
        <family val="2"/>
        <scheme val="minor"/>
      </rPr>
      <t>Red</t>
    </r>
  </si>
  <si>
    <r>
      <rPr>
        <b/>
        <sz val="12"/>
        <color theme="1"/>
        <rFont val="Calibri"/>
        <family val="2"/>
        <scheme val="minor"/>
      </rPr>
      <t>Well Led</t>
    </r>
    <r>
      <rPr>
        <sz val="12"/>
        <color theme="1"/>
        <rFont val="Calibri"/>
        <family val="2"/>
        <scheme val="minor"/>
      </rPr>
      <t xml:space="preserve"> - Number of ward rated </t>
    </r>
    <r>
      <rPr>
        <b/>
        <sz val="12"/>
        <color rgb="FFFFC000"/>
        <rFont val="Calibri"/>
        <family val="2"/>
        <scheme val="minor"/>
      </rPr>
      <t>Amber</t>
    </r>
  </si>
  <si>
    <r>
      <rPr>
        <b/>
        <sz val="12"/>
        <color theme="1"/>
        <rFont val="Calibri"/>
        <family val="2"/>
        <scheme val="minor"/>
      </rPr>
      <t>Well Led</t>
    </r>
    <r>
      <rPr>
        <sz val="12"/>
        <color theme="1"/>
        <rFont val="Calibri"/>
        <family val="2"/>
        <scheme val="minor"/>
      </rPr>
      <t xml:space="preserve"> - Number of wards rated </t>
    </r>
    <r>
      <rPr>
        <b/>
        <sz val="12"/>
        <color theme="6"/>
        <rFont val="Calibri"/>
        <family val="2"/>
        <scheme val="minor"/>
      </rPr>
      <t>Green</t>
    </r>
  </si>
  <si>
    <r>
      <t>Well Led - Number of wards rated</t>
    </r>
    <r>
      <rPr>
        <b/>
        <sz val="12"/>
        <color theme="3" tint="0.39997558519241921"/>
        <rFont val="Calibri"/>
        <family val="2"/>
        <scheme val="minor"/>
      </rPr>
      <t xml:space="preserve"> Blue</t>
    </r>
  </si>
  <si>
    <t>Cat 3/4 SI's</t>
  </si>
  <si>
    <t>Complaint Response - Overall number closed</t>
  </si>
  <si>
    <t>&lt;40</t>
  </si>
  <si>
    <t>C Diff - Lapses in Care (Actual number of cases)</t>
  </si>
  <si>
    <t>C Diff (Actual number of cases)</t>
  </si>
  <si>
    <t>MRSA (Actual number of cases)</t>
  </si>
  <si>
    <t>??&gt;45</t>
  </si>
  <si>
    <t>Workforce</t>
  </si>
  <si>
    <t>Safety Thermometer Survey - Patients with Pressure Ulcer (new)</t>
  </si>
  <si>
    <t>Number of patients</t>
  </si>
  <si>
    <t>Number of patients harm free</t>
  </si>
  <si>
    <t>Number of patient with harms</t>
  </si>
  <si>
    <t>External - NHS Digital</t>
  </si>
  <si>
    <t>Number of new complaints per 10000 FCEs (Finished consultant Episodes)</t>
  </si>
  <si>
    <t>Quarterly</t>
  </si>
  <si>
    <t>Number of new complaints per 1000 staff (Full Time Equivalent)</t>
  </si>
  <si>
    <t>External - 
NHS Digital</t>
  </si>
  <si>
    <t>Complaints upheld</t>
  </si>
  <si>
    <t>Complaints partially upheld</t>
  </si>
  <si>
    <t>Planned V Actual (Variance)</t>
  </si>
  <si>
    <t xml:space="preserve"> &lt;2</t>
  </si>
  <si>
    <t>CHPPD (Care Hours Per Patient Day)</t>
  </si>
  <si>
    <t>Rolling 12 months</t>
  </si>
  <si>
    <t>National Patient Experience Survey - Emergency Department</t>
  </si>
  <si>
    <t>National Patient Experience Survey - Maternity</t>
  </si>
  <si>
    <t>National Patient Experience Survey - Inpatient</t>
  </si>
  <si>
    <t>SCBU</t>
  </si>
  <si>
    <t>NNU</t>
  </si>
  <si>
    <t>CHW</t>
  </si>
  <si>
    <t>COU/CSU</t>
  </si>
  <si>
    <t>SS</t>
  </si>
  <si>
    <t>G5</t>
  </si>
  <si>
    <t>M1</t>
  </si>
  <si>
    <t>M2</t>
  </si>
  <si>
    <t>CDS</t>
  </si>
  <si>
    <t>A2</t>
  </si>
  <si>
    <t>A2L</t>
  </si>
  <si>
    <t>Workforce Information - Days</t>
  </si>
  <si>
    <t>Workforce Information - Nights</t>
  </si>
  <si>
    <t>Planned v Actual</t>
  </si>
  <si>
    <t>Safe</t>
  </si>
  <si>
    <t>Effective</t>
  </si>
  <si>
    <t xml:space="preserve">Caring </t>
  </si>
  <si>
    <t>Caring</t>
  </si>
  <si>
    <t>Responsive</t>
  </si>
  <si>
    <t>Well Led</t>
  </si>
  <si>
    <t>Profile</t>
  </si>
  <si>
    <t>WQAT annual
assessment 2015/6</t>
  </si>
  <si>
    <t>Matron</t>
  </si>
  <si>
    <t>Ward</t>
  </si>
  <si>
    <t>No of Funded Beds</t>
  </si>
  <si>
    <t>Hours Total Planned Days reg nurse/mwfe</t>
  </si>
  <si>
    <t>Hours Total Actual reg nurse/mwf</t>
  </si>
  <si>
    <t>Hours total planned support staff</t>
  </si>
  <si>
    <t>Hours Actual Support Staff</t>
  </si>
  <si>
    <t>Total Planned Hours</t>
  </si>
  <si>
    <t>Total Actual Hours</t>
  </si>
  <si>
    <t>CHPPD</t>
  </si>
  <si>
    <t>Variance</t>
  </si>
  <si>
    <t>SI's (excluding Pressure ulcers)</t>
  </si>
  <si>
    <t xml:space="preserve">Falls resulting in harm </t>
  </si>
  <si>
    <t xml:space="preserve">Multiple Falls </t>
  </si>
  <si>
    <t>Clostridium Difficile</t>
  </si>
  <si>
    <t>Safety thermometer Pt new harms</t>
  </si>
  <si>
    <t>Pressure Ulcers Cat 2</t>
  </si>
  <si>
    <t>Pressure Ulcers Category UN/3&amp;4</t>
  </si>
  <si>
    <t>Meds Storage</t>
  </si>
  <si>
    <t>Total score</t>
  </si>
  <si>
    <t>Physiological observations</t>
  </si>
  <si>
    <t>Fluid balance</t>
  </si>
  <si>
    <t>Hand-washing</t>
  </si>
  <si>
    <t>Friends and Family response rate %</t>
  </si>
  <si>
    <t>Friends and Family positivity rate</t>
  </si>
  <si>
    <t xml:space="preserve">Friends and Family unlikely to recommend </t>
  </si>
  <si>
    <t>Complaints &amp; Concerns</t>
  </si>
  <si>
    <t>Drug delay/ omission</t>
  </si>
  <si>
    <t>Appraisal</t>
  </si>
  <si>
    <t>SET</t>
  </si>
  <si>
    <t xml:space="preserve">E roster </t>
  </si>
  <si>
    <t>QM total score</t>
  </si>
  <si>
    <t>Work-force</t>
  </si>
  <si>
    <t>Quality</t>
  </si>
  <si>
    <t>Rating</t>
  </si>
  <si>
    <t>Well-Led</t>
  </si>
  <si>
    <t>Data not previously recorded in this format</t>
  </si>
  <si>
    <t>Hard truths data</t>
  </si>
  <si>
    <t>&lt;4%</t>
  </si>
  <si>
    <t>Data not currently available</t>
  </si>
  <si>
    <t>Footnote: Paediatrics undertake a patient experience survey but will move to utilising FFT</t>
  </si>
  <si>
    <t>Trust Position</t>
  </si>
  <si>
    <t>Children and Families</t>
  </si>
  <si>
    <t>Respiratory unit</t>
  </si>
  <si>
    <t>G</t>
  </si>
  <si>
    <t>C1</t>
  </si>
  <si>
    <t>A</t>
  </si>
  <si>
    <t>A5</t>
  </si>
  <si>
    <t>AMU</t>
  </si>
  <si>
    <t>ATC</t>
  </si>
  <si>
    <t>S11</t>
  </si>
  <si>
    <t>S10</t>
  </si>
  <si>
    <t>CCU/C2</t>
  </si>
  <si>
    <t>AW</t>
  </si>
  <si>
    <t>18 CCU</t>
  </si>
  <si>
    <t>Rehab 1</t>
  </si>
  <si>
    <t>Rehab 2</t>
  </si>
  <si>
    <t>Gresley</t>
  </si>
  <si>
    <t>Mallard</t>
  </si>
  <si>
    <t>1&amp;3</t>
  </si>
  <si>
    <t>AH</t>
  </si>
  <si>
    <t>St Leger</t>
  </si>
  <si>
    <t>B5</t>
  </si>
  <si>
    <t>A4</t>
  </si>
  <si>
    <t>ITU BDGH</t>
  </si>
  <si>
    <t>ITU DRI</t>
  </si>
  <si>
    <t>SAW</t>
  </si>
  <si>
    <t>S12</t>
  </si>
  <si>
    <t>B6</t>
  </si>
  <si>
    <t>**</t>
  </si>
  <si>
    <t>Improving with reduction in this period from 0.25 to 0.22. Does not correlate with readmissions data which is lower than peers</t>
  </si>
  <si>
    <t>Paediatrics</t>
  </si>
  <si>
    <t>SI's reported</t>
  </si>
  <si>
    <t>Section 1 - Arrival at the emergency department</t>
  </si>
  <si>
    <t>Section 2 - Waiting Times</t>
  </si>
  <si>
    <t>Section 3 - Doctors &amp; Nurses</t>
  </si>
  <si>
    <t>Section 4 - Care &amp; Treatment</t>
  </si>
  <si>
    <t>Section 5 Tests</t>
  </si>
  <si>
    <t>Section 7  - Leaving the emergency department</t>
  </si>
  <si>
    <t>Section 6 -  Hospital environment  &amp; facilities</t>
  </si>
  <si>
    <t>Section 8 - Respect &amp; Dignity</t>
  </si>
  <si>
    <t>Section 9 - Experience Overall</t>
  </si>
  <si>
    <r>
      <t xml:space="preserve">Annual
</t>
    </r>
    <r>
      <rPr>
        <sz val="11"/>
        <color theme="1"/>
        <rFont val="Calibri"/>
        <family val="2"/>
        <scheme val="minor"/>
      </rPr>
      <t>Current Period: 2016</t>
    </r>
  </si>
  <si>
    <t>National Patient Experience Survey - Emergency Department
Key
Banding 0 - no score available
Banding 1  - worse than other Trusts
 Banding 2  - about the same as other Trusts
Banding 3 - better than other Trusts</t>
  </si>
  <si>
    <t>NICE Compliance</t>
  </si>
  <si>
    <t>"Relevance" response compliance (cumulative)</t>
  </si>
  <si>
    <t>Partially compliant against guidance rate (cumulative)</t>
  </si>
  <si>
    <t>Non compliant against guidance rate (cumulative)</t>
  </si>
  <si>
    <t>Data not previously reported in this format</t>
  </si>
  <si>
    <t>Puerperal sepsis with 42 day of delivery - Crude Rate</t>
  </si>
  <si>
    <t>Puerperal sepsis with 42 day of delivery - Standardised Ratio</t>
  </si>
  <si>
    <t>Rolling 12 Month</t>
  </si>
  <si>
    <t>Maternal non elective readmissions - Crude Rate</t>
  </si>
  <si>
    <t>Maternal non elective readmissions - Standardised Ratio</t>
  </si>
  <si>
    <t>Elective C-Section in Maternity spells - Crude Rate</t>
  </si>
  <si>
    <t>Elective C-Section in Maternity spells - Standardised Ratio</t>
  </si>
  <si>
    <t>Emergency C-Section in Maternity spells - Crude Rate</t>
  </si>
  <si>
    <t>Emergency C-Section in Maternity spells - Standardised Ratio</t>
  </si>
  <si>
    <t>Standardised Paediatric Mortality Index (SPMI)</t>
  </si>
  <si>
    <t>Neonatal Readmissions within 28 days of delivery - Crude Rate</t>
  </si>
  <si>
    <t>Sepsis treatment review audit</t>
  </si>
  <si>
    <t>Friends &amp; Family - Response Rate (Birth)</t>
  </si>
  <si>
    <t>Friends &amp; Family - number of responses (Antenatal)</t>
  </si>
  <si>
    <t>Friends &amp; Family - % Recommend (Antenatal)</t>
  </si>
  <si>
    <t>Friends &amp; Family - % Recommend (Birth)</t>
  </si>
  <si>
    <t>Friends &amp; Family - % Recommend (Postnatal)</t>
  </si>
  <si>
    <t>Friends &amp; Family - % Recommend (Community)</t>
  </si>
  <si>
    <t>Friends &amp; Family - Number of responses (Postnatal)</t>
  </si>
  <si>
    <t>Friends &amp; Family - Number of responses (Community)</t>
  </si>
  <si>
    <t>Compliance unknown as no response recieved (cumulative)</t>
  </si>
  <si>
    <t>&lt;0.449</t>
  </si>
  <si>
    <t>Annual
Current Period: 
2016/17</t>
  </si>
  <si>
    <t>ST LEGER</t>
  </si>
  <si>
    <t>MALLARD</t>
  </si>
  <si>
    <t>GRESLEY</t>
  </si>
  <si>
    <t>REHAB 2</t>
  </si>
  <si>
    <t>REHAB 1</t>
  </si>
  <si>
    <t>PROMS score - Groin Hernia</t>
  </si>
  <si>
    <t>&lt;0.087</t>
  </si>
  <si>
    <t>WARD 20</t>
  </si>
  <si>
    <t>WARD 21</t>
  </si>
  <si>
    <t>PROMS score - Varicose Viens</t>
  </si>
  <si>
    <t>WARD 18</t>
  </si>
  <si>
    <t>WARD 18/CCU</t>
  </si>
  <si>
    <t>WARD 32</t>
  </si>
  <si>
    <t>WARD 16</t>
  </si>
  <si>
    <t>WARD 17</t>
  </si>
  <si>
    <t>C2/CCU</t>
  </si>
  <si>
    <t>95.65.%</t>
  </si>
  <si>
    <t>Current Period: 
2015/16</t>
  </si>
  <si>
    <t>Hospital Standardised Mortality Ratio (HSMR) - Non Elective</t>
  </si>
  <si>
    <t>Hospital Standardised Mortality Ratio (HSMR) - Elective</t>
  </si>
  <si>
    <t>Crude Mortality (combined)</t>
  </si>
  <si>
    <t>Current Period:
Dec 16 - Mar 17</t>
  </si>
  <si>
    <t>Mortality
Cancer Services</t>
  </si>
  <si>
    <t>Mortality
Cardio Vascular Services</t>
  </si>
  <si>
    <t>Crude Mortality</t>
  </si>
  <si>
    <t>Ambulance Turnaround time &gt;30 mins &lt;60 mins (number)</t>
  </si>
  <si>
    <t>Ambulance Turnaround time &gt;60 mins (number)</t>
  </si>
  <si>
    <t>WARD 24</t>
  </si>
  <si>
    <t>WARD 25</t>
  </si>
  <si>
    <t>RESPIRATORY UNIT</t>
  </si>
  <si>
    <t>Compliant against guidance rate (cumulative)</t>
  </si>
  <si>
    <t>Cat 3/4 Pressure Ulcers</t>
  </si>
  <si>
    <t>R</t>
  </si>
  <si>
    <t>FAU</t>
  </si>
  <si>
    <t>18 Haem</t>
  </si>
  <si>
    <r>
      <t xml:space="preserve">Hard Truths - Quality Metrics
</t>
    </r>
    <r>
      <rPr>
        <sz val="10"/>
        <color theme="1"/>
        <rFont val="Calibri"/>
        <family val="2"/>
        <scheme val="minor"/>
      </rPr>
      <t>Please note - this measure is currently based on the performance of 40 wards</t>
    </r>
  </si>
  <si>
    <t>Nurse Agency (%)</t>
  </si>
  <si>
    <t xml:space="preserve">Friends and Family Test </t>
  </si>
  <si>
    <t>&lt;3%</t>
  </si>
  <si>
    <t>awaiting data</t>
  </si>
  <si>
    <t>Appraisal Rate</t>
  </si>
  <si>
    <t>SET Compliance</t>
  </si>
  <si>
    <t>Achievement of BPT in #NOF (Trust)</t>
  </si>
  <si>
    <t>Achievement of BPT in #NOF (DRI)</t>
  </si>
  <si>
    <t>Achievement of BPT in #NOF (BDGH)</t>
  </si>
  <si>
    <t>Number complaints closed</t>
  </si>
  <si>
    <t>Number closed within timescales</t>
  </si>
  <si>
    <t>Complaint Response - closed within timescales (number)</t>
  </si>
  <si>
    <t xml:space="preserve">no responses were completed </t>
  </si>
  <si>
    <r>
      <t xml:space="preserve">Surgical Site Infections (SSI) - Hip Replacement
</t>
    </r>
    <r>
      <rPr>
        <sz val="9"/>
        <color theme="1"/>
        <rFont val="Calibri"/>
        <family val="2"/>
        <scheme val="minor"/>
      </rPr>
      <t>All SSI = Inpatient &amp; readmission, post-discharge confirmed and patient reported</t>
    </r>
  </si>
  <si>
    <r>
      <t xml:space="preserve">Surgical Site Infections (SSI) - Knee Replacement
</t>
    </r>
    <r>
      <rPr>
        <sz val="9"/>
        <color theme="1"/>
        <rFont val="Calibri"/>
        <family val="2"/>
        <scheme val="minor"/>
      </rPr>
      <t>All SSI = Inpatient &amp; readmission, post-discharge confirmed and patient reported</t>
    </r>
  </si>
  <si>
    <t>Readmission rates following emergency admission to medicine. (Re Admnissions within 30 Days)</t>
  </si>
  <si>
    <t>Time to Initial assessment in A&amp;E - 95th percentile (TTIA Amb Pts Only - A&amp;E Indicator 6)(hh:mm)</t>
  </si>
  <si>
    <t>total</t>
  </si>
  <si>
    <t>RN</t>
  </si>
  <si>
    <t>HCA</t>
  </si>
  <si>
    <t>BDH</t>
  </si>
  <si>
    <t>DRI</t>
  </si>
  <si>
    <t>MMH</t>
  </si>
  <si>
    <t>No Response were completed</t>
  </si>
  <si>
    <t>External</t>
  </si>
  <si>
    <t>MCCD (Medical Certificate of Cause of Death) registered within 5 days</t>
  </si>
  <si>
    <t>&gt;90%</t>
  </si>
  <si>
    <t>&gt;60%</t>
  </si>
  <si>
    <t>Ap 18</t>
  </si>
  <si>
    <t>Case Note Release - Information requests (40 day timescales)</t>
  </si>
  <si>
    <t>Case Note Release - Compliance against 40 day timescales</t>
  </si>
  <si>
    <t>Case Note Release - Information requests (30 day timesscales)</t>
  </si>
  <si>
    <t>Case Note Release - Compliance against  30 day timescales</t>
  </si>
  <si>
    <t>WQAT annual
assessment 2017/18</t>
  </si>
  <si>
    <t>#NoF</t>
  </si>
  <si>
    <t>&lt;92</t>
  </si>
  <si>
    <t>&lt;1.5%</t>
  </si>
  <si>
    <t>&lt;90</t>
  </si>
  <si>
    <t>&lt;0.16</t>
  </si>
  <si>
    <t>&lt;28</t>
  </si>
  <si>
    <t>&gt;34</t>
  </si>
  <si>
    <t>&gt;94%</t>
  </si>
  <si>
    <t>&lt;9</t>
  </si>
  <si>
    <t>&lt;25</t>
  </si>
  <si>
    <t>&lt;3</t>
  </si>
  <si>
    <t>&lt;115</t>
  </si>
  <si>
    <t>&lt;13</t>
  </si>
  <si>
    <t>&lt;97</t>
  </si>
  <si>
    <t>&lt;100</t>
  </si>
  <si>
    <t>&lt;0.1</t>
  </si>
  <si>
    <t>&lt;400</t>
  </si>
  <si>
    <t>&gt;80%</t>
  </si>
  <si>
    <t>&gt;26.5</t>
  </si>
  <si>
    <t>&gt;10</t>
  </si>
  <si>
    <t>% of deaths reviewed including SJR</t>
  </si>
  <si>
    <t>Duty of Candour - Initial communication</t>
  </si>
  <si>
    <t>Duty of Candour - 1st letter</t>
  </si>
  <si>
    <t>Duty of Candour</t>
  </si>
  <si>
    <t>COU</t>
  </si>
  <si>
    <t>Ecoli Bacteraemia</t>
  </si>
  <si>
    <t>data not available</t>
  </si>
  <si>
    <t>Sepsis - percentage of patients who met the criteria for sepsis screening and were screened for sepsis (Emergency Department)</t>
  </si>
  <si>
    <t>Sepsis - percentage of patients who met the criteria for sepsis screening and were screened for sepsis (Inpatient)</t>
  </si>
  <si>
    <t>Sepsis - percentage of patients who present with suspected sepsis who were administered intravenous antibiotics within 1 hour (inpatient)</t>
  </si>
  <si>
    <t>Sepsis - percentage of patients who present with suspected sepsis who were administered intravenous antibiotics within 1 hour (Emergency Department)</t>
  </si>
  <si>
    <t>Improvement</t>
  </si>
  <si>
    <t>Weekly review with PET Team Leader, Director of Nursing, Midwifery &amp; AHPs and Acting Deputy Director of Quality &amp; Governance</t>
  </si>
  <si>
    <t xml:space="preserve">Claims </t>
  </si>
  <si>
    <t>Claims</t>
  </si>
  <si>
    <t>Number of "Open" incidents (cumulative)</t>
  </si>
  <si>
    <t xml:space="preserve">Promotion of the systems at BDGH MMH and DRI, with an emphasis to increase awareness.
FFT data collection and analysis solutions are being considered.   The new minor injuries unit at DRI has started giving out FFT cards in order to improve feedback.
</t>
  </si>
  <si>
    <t>Division</t>
  </si>
  <si>
    <t>VIP/ CVAD</t>
  </si>
  <si>
    <t>Surgery &amp; Cancer</t>
  </si>
  <si>
    <t>Medicine</t>
  </si>
  <si>
    <t>JC</t>
  </si>
  <si>
    <t>MT</t>
  </si>
  <si>
    <t>Clinical Speciality Services</t>
  </si>
  <si>
    <t>See CYP QM tab</t>
  </si>
  <si>
    <t>TB</t>
  </si>
  <si>
    <t>JH</t>
  </si>
  <si>
    <t>SR</t>
  </si>
  <si>
    <t>KC</t>
  </si>
  <si>
    <t>Respon-sive</t>
  </si>
  <si>
    <t>Well led</t>
  </si>
  <si>
    <t xml:space="preserve">SI's </t>
  </si>
  <si>
    <t>Extrava-sation injuries</t>
  </si>
  <si>
    <t xml:space="preserve">Patient Safety checks  </t>
  </si>
  <si>
    <t xml:space="preserve">Allergies recorded </t>
  </si>
  <si>
    <t xml:space="preserve">Weight recorded </t>
  </si>
  <si>
    <t xml:space="preserve">Medicines stored securely </t>
  </si>
  <si>
    <t>BR/ Majax cards tested</t>
  </si>
  <si>
    <t xml:space="preserve">Fire Safety Checks </t>
  </si>
  <si>
    <t>Safe Total</t>
  </si>
  <si>
    <t>BP recorded</t>
  </si>
  <si>
    <t>T,P,R always fully recorded</t>
  </si>
  <si>
    <t>Fluid balance chart</t>
  </si>
  <si>
    <t xml:space="preserve">Communi-cation with staff </t>
  </si>
  <si>
    <t xml:space="preserve">Sick-ness </t>
  </si>
  <si>
    <t>Effective total</t>
  </si>
  <si>
    <t>Pain managed</t>
  </si>
  <si>
    <t>Hello my name is…</t>
  </si>
  <si>
    <t>Staff attitude</t>
  </si>
  <si>
    <t>Compl-aints or concerns - nursing care</t>
  </si>
  <si>
    <t>Caring total</t>
  </si>
  <si>
    <t>E Roster published</t>
  </si>
  <si>
    <t>Respon-sive total</t>
  </si>
  <si>
    <t xml:space="preserve">Total </t>
  </si>
  <si>
    <t>Childrens Ward</t>
  </si>
  <si>
    <t>CAU</t>
  </si>
  <si>
    <t>CSU</t>
  </si>
  <si>
    <t xml:space="preserve">Fire Checks </t>
  </si>
  <si>
    <t>BusRes Card tested</t>
  </si>
  <si>
    <t>Urinalysis POCT</t>
  </si>
  <si>
    <t>Central lines with negative blood culture at insertion</t>
  </si>
  <si>
    <t>Temp above 36C on transfer to unit</t>
  </si>
  <si>
    <t xml:space="preserve">Consultation with parents within 24hrs </t>
  </si>
  <si>
    <t xml:space="preserve">Communication with staff </t>
  </si>
  <si>
    <t>First ROP screening on time</t>
  </si>
  <si>
    <t>Colostrum Packs offer &lt;24 hrs</t>
  </si>
  <si>
    <t>Hearing test</t>
  </si>
  <si>
    <t>Parents community visits experience form offer</t>
  </si>
  <si>
    <t>Blood spot screen-ing</t>
  </si>
  <si>
    <t>Community visit &lt;7 days</t>
  </si>
  <si>
    <t xml:space="preserve">Eroster </t>
  </si>
  <si>
    <t>data not yet available</t>
  </si>
  <si>
    <t>Case Note Release - Information requests completed (30 day timesscales)</t>
  </si>
  <si>
    <t xml:space="preserve">Case Note Release - Information requests completed </t>
  </si>
  <si>
    <t>Cummulative FY position</t>
  </si>
  <si>
    <t>Claims (Cumulative)</t>
  </si>
  <si>
    <t>Open Incidents (cumulative)</t>
  </si>
  <si>
    <t>Data not available</t>
  </si>
  <si>
    <t>Open incidents</t>
  </si>
  <si>
    <t>Open Incidents</t>
  </si>
  <si>
    <t>RG</t>
  </si>
  <si>
    <t>LM</t>
  </si>
  <si>
    <t>KA</t>
  </si>
  <si>
    <t>JP</t>
  </si>
  <si>
    <t>ABO</t>
  </si>
  <si>
    <t>ABL</t>
  </si>
  <si>
    <t>Duty of Candour - 2nd letter / and or report</t>
  </si>
  <si>
    <t>Cat UNG 3/4 SI's</t>
  </si>
  <si>
    <t>Cat UNG/3/4 SI's</t>
  </si>
  <si>
    <t>Sample and Request Errors - Specimen (number per 1000 requests)</t>
  </si>
  <si>
    <t>Sample and Request Errors - Labelling (number per 1000 requests)</t>
  </si>
  <si>
    <t>Reviews are currently being undertaken patients who failed to achieve BPT.</t>
  </si>
  <si>
    <t>Divisions are asked to continue to monitor this position through their governance meetings</t>
  </si>
  <si>
    <t>Divisional Governance Leads should all have datix dashboards to provide the detail on DoC and who is the investigation lead with responsibility to dispatch</t>
  </si>
  <si>
    <t>EG</t>
  </si>
  <si>
    <t>n/a</t>
  </si>
  <si>
    <t>Claims (cumulative)</t>
  </si>
  <si>
    <t>Data from March 2019</t>
  </si>
  <si>
    <t>Feedback board</t>
  </si>
  <si>
    <t>Datix opened</t>
  </si>
  <si>
    <t>Datix finalised</t>
  </si>
  <si>
    <t xml:space="preserve">Clinical Observations </t>
  </si>
  <si>
    <t xml:space="preserve">MRSA </t>
  </si>
  <si>
    <t>N/A</t>
  </si>
  <si>
    <t>BPT performance has increased overall for March to 54.8% (Previously 47.5%), Bassetlaw 66.7% (previously 57.1%) DRI 52% (previously 45.5%)</t>
  </si>
  <si>
    <t>The number of open incidents has increased slighly to 1725 (previously 1508)</t>
  </si>
  <si>
    <t>Overall Trust position for initial communication is 81.40% (previous 80.29%), 1st letter compliance is 70.50% (previous 70.29%) with 2nd letter/report currently 55.40% (previously 53.80%). Surgical and cancer services compliance is 95.9%, 91.9% and 87.9%, Womens and Children is 53.8.2%  followed by 27.7% and 40%, Medicine is 94.4%  followed by 91.3% and 95.2% and Clincial Specialties 100% across all three measures</t>
  </si>
  <si>
    <t>Response performance has increased in February to 4.9% for A&amp;E ,  the response performance reported for Inpatients in February has has also increased  to 22.5%.</t>
  </si>
  <si>
    <t>Performance of complaints which have been responded to within the agreed and re-negotiated timescales has in increased again in March to 92.9%  (Medicine 93%, Surgery &amp; Cancer 100%, womens and childrens 78% and Clinical specialities 100%</t>
  </si>
  <si>
    <t>APPENDIX 1: HARD TRUTHS Dec 18 Paper</t>
  </si>
  <si>
    <t>Workforce /Quality/Safety Profiles March 2019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</si>
</sst>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9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font>
    <font>
      <sz val="11"/>
      <color rgb="FFFFFFFF"/>
      <name val="Calibri"/>
      <family val="2"/>
    </font>
    <font>
      <b/>
      <u/>
      <sz val="11"/>
      <color theme="1"/>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sz val="12"/>
      <name val="Calibri"/>
      <family val="2"/>
      <scheme val="minor"/>
    </font>
    <font>
      <sz val="12"/>
      <color theme="0"/>
      <name val="Calibri"/>
      <family val="2"/>
      <scheme val="minor"/>
    </font>
    <font>
      <b/>
      <sz val="8"/>
      <color theme="1"/>
      <name val="Calibri"/>
      <family val="2"/>
      <scheme val="minor"/>
    </font>
    <font>
      <sz val="10"/>
      <color theme="1"/>
      <name val="Arial"/>
      <family val="2"/>
    </font>
    <font>
      <sz val="10"/>
      <color indexed="8"/>
      <name val="Arial"/>
      <family val="2"/>
    </font>
    <font>
      <sz val="10"/>
      <name val="Arial"/>
      <family val="2"/>
    </font>
    <font>
      <sz val="11"/>
      <color indexed="8"/>
      <name val="Calibri"/>
      <family val="2"/>
    </font>
    <font>
      <sz val="10"/>
      <name val="MS Sans Serif"/>
      <family val="2"/>
    </font>
    <font>
      <u/>
      <sz val="10"/>
      <color indexed="12"/>
      <name val="Arial"/>
      <family val="2"/>
    </font>
    <font>
      <b/>
      <sz val="14"/>
      <color indexed="60"/>
      <name val="Arial"/>
      <family val="2"/>
    </font>
    <font>
      <b/>
      <sz val="12"/>
      <color indexed="60"/>
      <name val="Arial"/>
      <family val="2"/>
    </font>
    <font>
      <b/>
      <sz val="12"/>
      <color rgb="FFFF0000"/>
      <name val="Calibri"/>
      <family val="2"/>
      <scheme val="minor"/>
    </font>
    <font>
      <b/>
      <sz val="12"/>
      <color rgb="FFFFC000"/>
      <name val="Calibri"/>
      <family val="2"/>
      <scheme val="minor"/>
    </font>
    <font>
      <b/>
      <sz val="12"/>
      <color theme="6"/>
      <name val="Calibri"/>
      <family val="2"/>
      <scheme val="minor"/>
    </font>
    <font>
      <b/>
      <sz val="12"/>
      <color theme="3" tint="0.39997558519241921"/>
      <name val="Calibri"/>
      <family val="2"/>
      <scheme val="minor"/>
    </font>
    <font>
      <sz val="9"/>
      <color indexed="81"/>
      <name val="Tahoma"/>
      <family val="2"/>
    </font>
    <font>
      <b/>
      <sz val="9"/>
      <color indexed="81"/>
      <name val="Tahoma"/>
      <family val="2"/>
    </font>
    <font>
      <sz val="8"/>
      <color theme="1"/>
      <name val="Calibri"/>
      <family val="2"/>
      <scheme val="minor"/>
    </font>
    <font>
      <sz val="10"/>
      <name val="Calibri"/>
      <family val="2"/>
      <scheme val="minor"/>
    </font>
    <font>
      <sz val="10"/>
      <color indexed="8"/>
      <name val="Calibri"/>
      <family val="2"/>
      <scheme val="minor"/>
    </font>
    <font>
      <sz val="11"/>
      <name val="Calibri"/>
      <family val="2"/>
      <scheme val="minor"/>
    </font>
    <font>
      <sz val="18"/>
      <color theme="1"/>
      <name val="Calibri"/>
      <family val="2"/>
      <scheme val="minor"/>
    </font>
    <font>
      <b/>
      <sz val="10"/>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8"/>
      <name val="MS Sans Serif"/>
      <family val="2"/>
    </font>
    <font>
      <b/>
      <sz val="16"/>
      <color indexed="9"/>
      <name val="Arial"/>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2"/>
      <color indexed="8"/>
      <name val="Calibri"/>
      <family val="2"/>
    </font>
    <font>
      <sz val="12"/>
      <color rgb="FFFF0000"/>
      <name val="Calibri"/>
      <family val="2"/>
      <scheme val="minor"/>
    </font>
    <font>
      <sz val="12"/>
      <color theme="10"/>
      <name val="Calibri"/>
      <family val="2"/>
      <scheme val="minor"/>
    </font>
    <font>
      <b/>
      <sz val="9"/>
      <color theme="1"/>
      <name val="Calibri"/>
      <family val="2"/>
      <scheme val="minor"/>
    </font>
    <font>
      <b/>
      <sz val="11"/>
      <name val="Calibri"/>
      <family val="2"/>
      <scheme val="minor"/>
    </font>
    <font>
      <sz val="11"/>
      <color rgb="FF000000"/>
      <name val="Calibri"/>
      <family val="2"/>
      <scheme val="minor"/>
    </font>
    <font>
      <b/>
      <sz val="7"/>
      <color theme="1"/>
      <name val="Calibri"/>
      <family val="2"/>
      <scheme val="minor"/>
    </font>
    <font>
      <b/>
      <sz val="7"/>
      <color rgb="FF000000"/>
      <name val="Calibri"/>
      <family val="2"/>
      <scheme val="minor"/>
    </font>
    <font>
      <b/>
      <sz val="10"/>
      <color theme="1"/>
      <name val="Arial"/>
      <family val="2"/>
    </font>
    <font>
      <sz val="10"/>
      <color rgb="FFFF0000"/>
      <name val="Arial"/>
      <family val="2"/>
    </font>
    <font>
      <b/>
      <sz val="10"/>
      <name val="Arial"/>
      <family val="2"/>
    </font>
    <font>
      <b/>
      <sz val="10"/>
      <color rgb="FFFF0000"/>
      <name val="Arial"/>
      <family val="2"/>
    </font>
    <font>
      <sz val="11"/>
      <color theme="1"/>
      <name val="Arial"/>
      <family val="2"/>
    </font>
    <font>
      <b/>
      <sz val="9"/>
      <name val="Arial"/>
      <family val="2"/>
    </font>
    <font>
      <sz val="9"/>
      <color theme="0" tint="-0.249977111117893"/>
      <name val="Arial"/>
      <family val="2"/>
    </font>
    <font>
      <sz val="9"/>
      <color rgb="FFFF0000"/>
      <name val="Arial"/>
      <family val="2"/>
    </font>
    <font>
      <sz val="9"/>
      <color theme="1"/>
      <name val="Arial"/>
      <family val="2"/>
    </font>
    <font>
      <sz val="10"/>
      <color rgb="FF000000"/>
      <name val="Arial"/>
      <family val="2"/>
    </font>
    <font>
      <b/>
      <sz val="10"/>
      <color indexed="8"/>
      <name val="Arial"/>
      <family val="2"/>
    </font>
    <font>
      <sz val="10"/>
      <color theme="0" tint="-0.249977111117893"/>
      <name val="Arial"/>
      <family val="2"/>
    </font>
    <font>
      <b/>
      <sz val="12"/>
      <name val="Calibri"/>
      <family val="2"/>
      <scheme val="minor"/>
    </font>
    <font>
      <b/>
      <sz val="9"/>
      <color theme="1"/>
      <name val="Arial"/>
      <family val="2"/>
    </font>
    <font>
      <b/>
      <sz val="8"/>
      <color theme="9"/>
      <name val="Calibri"/>
      <family val="2"/>
      <scheme val="minor"/>
    </font>
    <font>
      <b/>
      <sz val="8"/>
      <color rgb="FF000000"/>
      <name val="Calibri"/>
      <family val="2"/>
      <scheme val="minor"/>
    </font>
    <font>
      <b/>
      <sz val="8"/>
      <color rgb="FF92D050"/>
      <name val="Calibri"/>
      <family val="2"/>
      <scheme val="minor"/>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AFC6DB"/>
        <bgColor rgb="FF000000"/>
      </patternFill>
    </fill>
    <fill>
      <patternFill patternType="solid">
        <fgColor rgb="FF162D54"/>
        <bgColor rgb="FF000000"/>
      </patternFill>
    </fill>
    <fill>
      <patternFill patternType="solid">
        <fgColor theme="0" tint="-0.34998626667073579"/>
        <bgColor indexed="64"/>
      </patternFill>
    </fill>
    <fill>
      <patternFill patternType="solid">
        <fgColor theme="0" tint="-0.249977111117893"/>
        <bgColor indexed="64"/>
      </patternFill>
    </fill>
    <fill>
      <patternFill patternType="solid">
        <fgColor rgb="FF00B0F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92D050"/>
        <bgColor rgb="FF000000"/>
      </patternFill>
    </fill>
    <fill>
      <patternFill patternType="solid">
        <fgColor rgb="FFA6A6A6"/>
        <bgColor rgb="FF000000"/>
      </patternFill>
    </fill>
    <fill>
      <patternFill patternType="solid">
        <fgColor rgb="FF00B0F0"/>
        <bgColor rgb="FF000000"/>
      </patternFill>
    </fill>
    <fill>
      <patternFill patternType="solid">
        <fgColor rgb="FFFFC000"/>
        <bgColor rgb="FF000000"/>
      </patternFill>
    </fill>
    <fill>
      <gradientFill degree="90">
        <stop position="0">
          <color rgb="FFFF0000"/>
        </stop>
        <stop position="1">
          <color rgb="FFFFC000"/>
        </stop>
      </gradientFill>
    </fill>
    <fill>
      <patternFill patternType="solid">
        <fgColor rgb="FF92D050"/>
        <bgColor auto="1"/>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xf numFmtId="0" fontId="30" fillId="0" borderId="0"/>
    <xf numFmtId="0" fontId="36" fillId="0" borderId="0">
      <alignment horizontal="left"/>
    </xf>
    <xf numFmtId="0" fontId="37" fillId="0" borderId="0">
      <alignment horizontal="left" indent="1"/>
    </xf>
    <xf numFmtId="0" fontId="35" fillId="0" borderId="0" applyNumberFormat="0" applyFill="0" applyBorder="0" applyAlignment="0" applyProtection="0">
      <alignment vertical="top"/>
      <protection locked="0"/>
    </xf>
    <xf numFmtId="0" fontId="18" fillId="0" borderId="0" applyNumberFormat="0" applyFill="0" applyBorder="0" applyAlignment="0" applyProtection="0"/>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xf numFmtId="0" fontId="1" fillId="0" borderId="0"/>
    <xf numFmtId="0" fontId="32" fillId="0" borderId="0"/>
    <xf numFmtId="0" fontId="32" fillId="0" borderId="0"/>
    <xf numFmtId="0" fontId="32" fillId="0" borderId="0"/>
    <xf numFmtId="0" fontId="32" fillId="0" borderId="0"/>
    <xf numFmtId="0" fontId="34" fillId="0" borderId="0"/>
    <xf numFmtId="0" fontId="32" fillId="0" borderId="0"/>
    <xf numFmtId="0" fontId="34" fillId="0" borderId="0"/>
    <xf numFmtId="0" fontId="32" fillId="0" borderId="0"/>
    <xf numFmtId="0" fontId="32" fillId="0" borderId="0"/>
    <xf numFmtId="9" fontId="31" fillId="0" borderId="0" applyFont="0" applyFill="0" applyBorder="0" applyAlignment="0" applyProtection="0"/>
    <xf numFmtId="9" fontId="3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0" fontId="32" fillId="0" borderId="0">
      <alignment horizontal="left" wrapText="1" indent="1"/>
    </xf>
    <xf numFmtId="0" fontId="32" fillId="0" borderId="0">
      <alignment horizontal="left" wrapText="1" indent="1"/>
    </xf>
    <xf numFmtId="0" fontId="32" fillId="0" borderId="0">
      <alignment horizontal="left" wrapText="1" indent="1"/>
    </xf>
    <xf numFmtId="9" fontId="1" fillId="0" borderId="0" applyFont="0" applyFill="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33" fillId="50"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50" fillId="57"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61" borderId="0" applyNumberFormat="0" applyBorder="0" applyAlignment="0" applyProtection="0"/>
    <xf numFmtId="0" fontId="50" fillId="62" borderId="0" applyNumberFormat="0" applyBorder="0" applyAlignment="0" applyProtection="0"/>
    <xf numFmtId="0" fontId="50" fillId="63"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64" borderId="0" applyNumberFormat="0" applyBorder="0" applyAlignment="0" applyProtection="0"/>
    <xf numFmtId="0" fontId="51" fillId="48" borderId="0" applyNumberFormat="0" applyBorder="0" applyAlignment="0" applyProtection="0"/>
    <xf numFmtId="0" fontId="52" fillId="65" borderId="66" applyNumberFormat="0" applyAlignment="0" applyProtection="0"/>
    <xf numFmtId="0" fontId="53" fillId="66" borderId="67" applyNumberFormat="0" applyAlignment="0" applyProtection="0"/>
    <xf numFmtId="43" fontId="32" fillId="0" borderId="0" applyFon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56" fillId="0" borderId="68" applyNumberFormat="0" applyFill="0" applyAlignment="0" applyProtection="0"/>
    <xf numFmtId="0" fontId="57" fillId="0" borderId="69" applyNumberFormat="0" applyFill="0" applyAlignment="0" applyProtection="0"/>
    <xf numFmtId="0" fontId="58" fillId="0" borderId="70" applyNumberFormat="0" applyFill="0" applyAlignment="0" applyProtection="0"/>
    <xf numFmtId="0" fontId="58" fillId="0" borderId="0" applyNumberFormat="0" applyFill="0" applyBorder="0" applyAlignment="0" applyProtection="0"/>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32" fillId="0" borderId="0">
      <alignment horizontal="left" vertical="top" wrapText="1" indent="2"/>
    </xf>
    <xf numFmtId="0" fontId="59" fillId="52" borderId="66" applyNumberFormat="0" applyAlignment="0" applyProtection="0"/>
    <xf numFmtId="0" fontId="60" fillId="0" borderId="71" applyNumberFormat="0" applyFill="0" applyAlignment="0" applyProtection="0"/>
    <xf numFmtId="0" fontId="61" fillId="67"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1" fillId="0" borderId="0"/>
    <xf numFmtId="0" fontId="1"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8" borderId="8" applyNumberFormat="0" applyFont="0" applyAlignment="0" applyProtection="0"/>
    <xf numFmtId="0" fontId="33" fillId="68" borderId="72" applyNumberFormat="0" applyFont="0" applyAlignment="0" applyProtection="0"/>
    <xf numFmtId="0" fontId="62" fillId="65" borderId="73"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32" fillId="0" borderId="0">
      <alignment horizontal="left" wrapText="1" indent="1"/>
    </xf>
    <xf numFmtId="0" fontId="63" fillId="0" borderId="0"/>
    <xf numFmtId="166" fontId="64" fillId="69" borderId="0">
      <alignment vertical="center"/>
    </xf>
    <xf numFmtId="0" fontId="65" fillId="0" borderId="0" applyNumberFormat="0" applyFill="0" applyBorder="0" applyAlignment="0" applyProtection="0"/>
    <xf numFmtId="0" fontId="66" fillId="0" borderId="74" applyNumberFormat="0" applyFill="0" applyAlignment="0" applyProtection="0"/>
    <xf numFmtId="0" fontId="67" fillId="0" borderId="0" applyNumberFormat="0" applyFill="0" applyBorder="0" applyAlignment="0" applyProtection="0"/>
  </cellStyleXfs>
  <cellXfs count="2608">
    <xf numFmtId="0" fontId="0" fillId="0" borderId="0" xfId="0"/>
    <xf numFmtId="0" fontId="18" fillId="0" borderId="10" xfId="42" applyBorder="1"/>
    <xf numFmtId="0" fontId="18" fillId="0" borderId="10" xfId="42" applyFill="1" applyBorder="1"/>
    <xf numFmtId="0" fontId="0" fillId="0" borderId="10" xfId="0" applyBorder="1"/>
    <xf numFmtId="0" fontId="0" fillId="33" borderId="10" xfId="0" applyFill="1" applyBorder="1"/>
    <xf numFmtId="0" fontId="0" fillId="35" borderId="10" xfId="0" applyFill="1" applyBorder="1"/>
    <xf numFmtId="0" fontId="0" fillId="34" borderId="10" xfId="0" applyFill="1" applyBorder="1"/>
    <xf numFmtId="0" fontId="0" fillId="0" borderId="0" xfId="0"/>
    <xf numFmtId="0" fontId="16" fillId="36" borderId="10" xfId="0" applyFont="1" applyFill="1" applyBorder="1"/>
    <xf numFmtId="0" fontId="16" fillId="0" borderId="10" xfId="0" applyFont="1" applyBorder="1"/>
    <xf numFmtId="0" fontId="16" fillId="0" borderId="10" xfId="0" applyFont="1" applyFill="1" applyBorder="1"/>
    <xf numFmtId="0" fontId="0" fillId="0" borderId="10" xfId="0" applyFill="1" applyBorder="1"/>
    <xf numFmtId="17" fontId="0" fillId="0" borderId="10" xfId="0" applyNumberFormat="1" applyBorder="1"/>
    <xf numFmtId="9" fontId="0" fillId="33" borderId="10" xfId="0" applyNumberFormat="1" applyFill="1" applyBorder="1"/>
    <xf numFmtId="0" fontId="0" fillId="0" borderId="10" xfId="0" applyBorder="1" applyAlignment="1">
      <alignment wrapText="1"/>
    </xf>
    <xf numFmtId="9" fontId="0" fillId="35" borderId="10" xfId="0" applyNumberFormat="1" applyFill="1" applyBorder="1"/>
    <xf numFmtId="10" fontId="0" fillId="0" borderId="10" xfId="0" applyNumberFormat="1" applyBorder="1"/>
    <xf numFmtId="10" fontId="0" fillId="33" borderId="10" xfId="0" applyNumberFormat="1" applyFill="1" applyBorder="1"/>
    <xf numFmtId="10" fontId="0" fillId="34" borderId="10" xfId="0" applyNumberFormat="1" applyFill="1" applyBorder="1"/>
    <xf numFmtId="0" fontId="19" fillId="0" borderId="0" xfId="43"/>
    <xf numFmtId="0" fontId="19" fillId="0" borderId="0" xfId="43" applyAlignment="1">
      <alignment wrapText="1"/>
    </xf>
    <xf numFmtId="0" fontId="19" fillId="0" borderId="10" xfId="43" applyBorder="1"/>
    <xf numFmtId="0" fontId="20" fillId="39" borderId="10" xfId="43" applyFont="1" applyFill="1" applyBorder="1" applyAlignment="1">
      <alignment wrapText="1"/>
    </xf>
    <xf numFmtId="0" fontId="21" fillId="0" borderId="0" xfId="0" applyFont="1" applyAlignment="1">
      <alignment wrapText="1"/>
    </xf>
    <xf numFmtId="0" fontId="16" fillId="0" borderId="10" xfId="0" applyFont="1" applyBorder="1" applyAlignment="1">
      <alignment wrapText="1"/>
    </xf>
    <xf numFmtId="0" fontId="0" fillId="0" borderId="0" xfId="0"/>
    <xf numFmtId="0" fontId="0" fillId="0" borderId="10" xfId="0" applyBorder="1" applyAlignment="1">
      <alignment wrapText="1"/>
    </xf>
    <xf numFmtId="0" fontId="0" fillId="0" borderId="0" xfId="0" applyAlignment="1">
      <alignment wrapText="1"/>
    </xf>
    <xf numFmtId="0" fontId="0" fillId="37" borderId="10" xfId="0" applyFill="1" applyBorder="1" applyAlignment="1">
      <alignment wrapText="1"/>
    </xf>
    <xf numFmtId="0" fontId="0" fillId="38" borderId="11" xfId="0" applyFill="1" applyBorder="1"/>
    <xf numFmtId="0" fontId="20" fillId="39" borderId="11" xfId="0" applyFont="1" applyFill="1" applyBorder="1"/>
    <xf numFmtId="0" fontId="0" fillId="0" borderId="11" xfId="0" applyBorder="1"/>
    <xf numFmtId="0" fontId="0" fillId="38" borderId="11" xfId="0" applyFill="1" applyBorder="1" applyAlignment="1">
      <alignment wrapText="1"/>
    </xf>
    <xf numFmtId="0" fontId="20" fillId="39" borderId="11" xfId="0" applyFont="1" applyFill="1" applyBorder="1" applyAlignment="1">
      <alignment wrapText="1"/>
    </xf>
    <xf numFmtId="0" fontId="22" fillId="0" borderId="10" xfId="0" applyFont="1" applyBorder="1"/>
    <xf numFmtId="0" fontId="22" fillId="0" borderId="0" xfId="0" applyFont="1"/>
    <xf numFmtId="0" fontId="22" fillId="0" borderId="10" xfId="0" applyFont="1" applyBorder="1" applyAlignment="1">
      <alignment horizontal="left"/>
    </xf>
    <xf numFmtId="0" fontId="22" fillId="0" borderId="10" xfId="0" applyNumberFormat="1" applyFont="1" applyBorder="1"/>
    <xf numFmtId="9" fontId="23" fillId="0" borderId="10" xfId="0" applyNumberFormat="1" applyFont="1" applyBorder="1"/>
    <xf numFmtId="9" fontId="22" fillId="0" borderId="10" xfId="0" applyNumberFormat="1" applyFont="1" applyBorder="1"/>
    <xf numFmtId="9" fontId="22" fillId="35" borderId="10" xfId="0" applyNumberFormat="1" applyFont="1" applyFill="1" applyBorder="1"/>
    <xf numFmtId="0" fontId="24" fillId="0" borderId="0" xfId="0" applyFont="1"/>
    <xf numFmtId="0" fontId="24" fillId="0" borderId="0" xfId="0" applyFont="1" applyFill="1"/>
    <xf numFmtId="0" fontId="24" fillId="0" borderId="10" xfId="0" applyFont="1" applyBorder="1"/>
    <xf numFmtId="0" fontId="25" fillId="0" borderId="0" xfId="0" applyFont="1" applyFill="1" applyBorder="1" applyAlignment="1">
      <alignment horizontal="center" vertical="center"/>
    </xf>
    <xf numFmtId="0" fontId="24" fillId="37" borderId="10" xfId="0" applyFont="1" applyFill="1" applyBorder="1"/>
    <xf numFmtId="0" fontId="24" fillId="0" borderId="0" xfId="0" applyFont="1" applyBorder="1"/>
    <xf numFmtId="0" fontId="24" fillId="0" borderId="0" xfId="0" applyFont="1" applyAlignment="1">
      <alignment vertical="center"/>
    </xf>
    <xf numFmtId="0" fontId="25" fillId="36" borderId="10" xfId="0" applyFont="1" applyFill="1" applyBorder="1" applyAlignment="1">
      <alignment vertical="center"/>
    </xf>
    <xf numFmtId="0" fontId="24" fillId="0" borderId="0" xfId="0" applyFont="1" applyAlignment="1">
      <alignment horizontal="center" vertical="center"/>
    </xf>
    <xf numFmtId="0" fontId="24" fillId="0" borderId="10" xfId="0" applyFont="1" applyFill="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horizontal="left" vertical="center"/>
    </xf>
    <xf numFmtId="0" fontId="24" fillId="0" borderId="10" xfId="0" applyFont="1" applyFill="1" applyBorder="1" applyAlignment="1">
      <alignment horizontal="left" vertical="center"/>
    </xf>
    <xf numFmtId="0" fontId="24" fillId="0" borderId="10" xfId="0" applyFont="1" applyBorder="1" applyAlignment="1">
      <alignment horizontal="center"/>
    </xf>
    <xf numFmtId="0" fontId="24" fillId="34" borderId="10" xfId="0" applyFont="1" applyFill="1" applyBorder="1" applyAlignment="1">
      <alignment horizontal="center" vertical="center"/>
    </xf>
    <xf numFmtId="10" fontId="24" fillId="0" borderId="10" xfId="0" applyNumberFormat="1" applyFont="1" applyBorder="1" applyAlignment="1">
      <alignment horizontal="center" vertical="center"/>
    </xf>
    <xf numFmtId="0" fontId="24" fillId="35" borderId="10" xfId="0" applyFont="1" applyFill="1" applyBorder="1" applyAlignment="1">
      <alignment horizontal="center" vertical="center"/>
    </xf>
    <xf numFmtId="0" fontId="24" fillId="33" borderId="10" xfId="0" applyFont="1" applyFill="1" applyBorder="1" applyAlignment="1">
      <alignment horizontal="center" vertical="center"/>
    </xf>
    <xf numFmtId="17" fontId="25" fillId="0" borderId="0" xfId="0" applyNumberFormat="1" applyFont="1" applyBorder="1" applyAlignment="1">
      <alignment vertical="center"/>
    </xf>
    <xf numFmtId="17" fontId="25" fillId="0" borderId="0" xfId="0" applyNumberFormat="1" applyFont="1" applyAlignment="1">
      <alignment vertical="center"/>
    </xf>
    <xf numFmtId="0" fontId="24" fillId="37" borderId="10" xfId="0" applyFont="1" applyFill="1" applyBorder="1" applyAlignment="1">
      <alignment horizontal="center" vertical="center"/>
    </xf>
    <xf numFmtId="0" fontId="28" fillId="37" borderId="10" xfId="0" applyFont="1" applyFill="1" applyBorder="1" applyAlignment="1">
      <alignment horizontal="center" vertical="center"/>
    </xf>
    <xf numFmtId="0" fontId="24" fillId="0" borderId="0" xfId="0" applyFont="1" applyAlignment="1">
      <alignment horizontal="center" vertical="center" wrapText="1"/>
    </xf>
    <xf numFmtId="0" fontId="22"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4" fillId="0" borderId="18" xfId="0" applyFont="1" applyFill="1" applyBorder="1" applyAlignment="1">
      <alignment horizontal="left" vertical="center"/>
    </xf>
    <xf numFmtId="10" fontId="24" fillId="0" borderId="10" xfId="0" applyNumberFormat="1" applyFont="1" applyFill="1" applyBorder="1" applyAlignment="1">
      <alignment horizontal="center" vertical="center"/>
    </xf>
    <xf numFmtId="0" fontId="24" fillId="0" borderId="16" xfId="0" applyFont="1" applyFill="1" applyBorder="1" applyAlignment="1">
      <alignment horizontal="left" vertical="center"/>
    </xf>
    <xf numFmtId="9" fontId="24" fillId="0" borderId="10" xfId="0" applyNumberFormat="1" applyFont="1" applyBorder="1" applyAlignment="1">
      <alignment horizontal="center" vertical="center"/>
    </xf>
    <xf numFmtId="0" fontId="24" fillId="0" borderId="10" xfId="0" applyNumberFormat="1" applyFont="1" applyBorder="1" applyAlignment="1">
      <alignment horizontal="center" vertical="center"/>
    </xf>
    <xf numFmtId="0" fontId="24" fillId="0" borderId="19" xfId="0" applyFont="1" applyBorder="1" applyAlignment="1">
      <alignment vertical="center"/>
    </xf>
    <xf numFmtId="165" fontId="24" fillId="0" borderId="10" xfId="0" applyNumberFormat="1" applyFont="1" applyBorder="1" applyAlignment="1">
      <alignment horizontal="center"/>
    </xf>
    <xf numFmtId="0" fontId="0" fillId="0" borderId="10" xfId="0" applyBorder="1" applyAlignment="1">
      <alignment horizontal="center" wrapText="1"/>
    </xf>
    <xf numFmtId="0" fontId="0" fillId="0" borderId="10" xfId="0" applyBorder="1" applyAlignment="1">
      <alignment horizontal="center"/>
    </xf>
    <xf numFmtId="165" fontId="24" fillId="0" borderId="10" xfId="0" applyNumberFormat="1" applyFont="1" applyBorder="1" applyAlignment="1">
      <alignment horizontal="center" vertical="center"/>
    </xf>
    <xf numFmtId="0" fontId="32" fillId="0" borderId="10" xfId="44" applyFont="1" applyBorder="1" applyAlignment="1">
      <alignment horizontal="center" vertical="center"/>
    </xf>
    <xf numFmtId="0" fontId="30" fillId="0" borderId="10" xfId="44" applyBorder="1" applyAlignment="1">
      <alignment horizontal="center" vertical="center"/>
    </xf>
    <xf numFmtId="0" fontId="0" fillId="0" borderId="10" xfId="0" applyBorder="1" applyAlignment="1">
      <alignment horizontal="center" vertical="center"/>
    </xf>
    <xf numFmtId="0" fontId="32" fillId="0" borderId="10" xfId="44" applyFont="1" applyFill="1" applyBorder="1" applyAlignment="1">
      <alignment horizontal="center" vertical="center"/>
    </xf>
    <xf numFmtId="0" fontId="30" fillId="0" borderId="10" xfId="44" applyFill="1" applyBorder="1" applyAlignment="1">
      <alignment horizontal="center" vertical="center"/>
    </xf>
    <xf numFmtId="165" fontId="24" fillId="33" borderId="10" xfId="0" applyNumberFormat="1" applyFont="1" applyFill="1" applyBorder="1" applyAlignment="1">
      <alignment horizontal="center" vertical="center"/>
    </xf>
    <xf numFmtId="0" fontId="32" fillId="0" borderId="10" xfId="0" applyFont="1" applyBorder="1" applyAlignment="1">
      <alignment horizontal="center"/>
    </xf>
    <xf numFmtId="0" fontId="24" fillId="0" borderId="18" xfId="0" applyFont="1" applyBorder="1" applyAlignment="1">
      <alignment horizontal="center" vertical="center"/>
    </xf>
    <xf numFmtId="0" fontId="24" fillId="0" borderId="33" xfId="0" applyFont="1" applyBorder="1" applyAlignment="1">
      <alignment horizontal="center" vertical="center"/>
    </xf>
    <xf numFmtId="0" fontId="24" fillId="0" borderId="16" xfId="0" applyFont="1" applyBorder="1" applyAlignment="1">
      <alignment horizontal="center" vertical="center"/>
    </xf>
    <xf numFmtId="0" fontId="31" fillId="0" borderId="10" xfId="0" applyFont="1" applyFill="1" applyBorder="1" applyAlignment="1">
      <alignment horizontal="center"/>
    </xf>
    <xf numFmtId="0" fontId="24" fillId="37" borderId="18" xfId="0" applyFont="1" applyFill="1" applyBorder="1" applyAlignment="1">
      <alignment horizontal="center" vertical="center"/>
    </xf>
    <xf numFmtId="9" fontId="0" fillId="0" borderId="10" xfId="0" applyNumberFormat="1" applyBorder="1" applyAlignment="1">
      <alignment horizontal="center" vertical="center"/>
    </xf>
    <xf numFmtId="9" fontId="0" fillId="0" borderId="16" xfId="0" applyNumberFormat="1" applyBorder="1" applyAlignment="1">
      <alignment horizontal="center" vertical="center"/>
    </xf>
    <xf numFmtId="9" fontId="24" fillId="0" borderId="16" xfId="0" applyNumberFormat="1" applyFont="1" applyBorder="1" applyAlignment="1">
      <alignment horizontal="center" vertical="center"/>
    </xf>
    <xf numFmtId="0" fontId="24" fillId="37" borderId="16" xfId="0" applyFont="1" applyFill="1" applyBorder="1" applyAlignment="1">
      <alignment horizontal="center" vertical="center"/>
    </xf>
    <xf numFmtId="9" fontId="0" fillId="0" borderId="18" xfId="0" applyNumberFormat="1" applyBorder="1" applyAlignment="1">
      <alignment horizontal="center" vertical="center"/>
    </xf>
    <xf numFmtId="0" fontId="24" fillId="0" borderId="23" xfId="0" applyFont="1" applyBorder="1" applyAlignment="1">
      <alignment horizontal="center" vertical="center"/>
    </xf>
    <xf numFmtId="0" fontId="24" fillId="37" borderId="23" xfId="0" applyFont="1" applyFill="1" applyBorder="1" applyAlignment="1">
      <alignment horizontal="center" vertical="center"/>
    </xf>
    <xf numFmtId="9" fontId="0" fillId="0" borderId="23" xfId="0" applyNumberFormat="1" applyBorder="1" applyAlignment="1">
      <alignment horizontal="center" vertical="center"/>
    </xf>
    <xf numFmtId="0" fontId="24" fillId="0" borderId="22" xfId="0" applyFont="1" applyBorder="1" applyAlignment="1">
      <alignment horizontal="center" vertical="center"/>
    </xf>
    <xf numFmtId="9" fontId="0" fillId="0" borderId="22" xfId="0" applyNumberFormat="1" applyBorder="1" applyAlignment="1">
      <alignment horizontal="center" vertical="center"/>
    </xf>
    <xf numFmtId="0" fontId="24" fillId="0" borderId="18" xfId="0" applyFont="1" applyBorder="1"/>
    <xf numFmtId="0" fontId="24" fillId="0" borderId="19" xfId="0" applyFont="1" applyBorder="1"/>
    <xf numFmtId="0" fontId="24" fillId="0" borderId="16" xfId="0" applyFont="1" applyFill="1" applyBorder="1" applyAlignment="1">
      <alignment horizontal="center" vertical="center" wrapText="1"/>
    </xf>
    <xf numFmtId="0" fontId="24" fillId="34" borderId="23" xfId="0" applyFont="1" applyFill="1" applyBorder="1" applyAlignment="1">
      <alignment horizontal="center" vertical="center"/>
    </xf>
    <xf numFmtId="0" fontId="24" fillId="0" borderId="22" xfId="0" applyFont="1" applyFill="1" applyBorder="1" applyAlignment="1">
      <alignment horizontal="left" vertical="center"/>
    </xf>
    <xf numFmtId="0" fontId="22" fillId="0" borderId="16"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4" fillId="34" borderId="18" xfId="0" applyFont="1" applyFill="1" applyBorder="1" applyAlignment="1">
      <alignment horizontal="center" vertical="center"/>
    </xf>
    <xf numFmtId="0" fontId="0" fillId="0" borderId="16" xfId="0" applyFont="1" applyFill="1" applyBorder="1" applyAlignment="1">
      <alignment horizontal="center"/>
    </xf>
    <xf numFmtId="0" fontId="0" fillId="0" borderId="18" xfId="0" applyFont="1" applyFill="1" applyBorder="1" applyAlignment="1">
      <alignment horizontal="center"/>
    </xf>
    <xf numFmtId="165" fontId="24" fillId="33" borderId="22" xfId="0" applyNumberFormat="1" applyFont="1" applyFill="1" applyBorder="1" applyAlignment="1">
      <alignment horizontal="center" vertical="center"/>
    </xf>
    <xf numFmtId="165" fontId="24" fillId="0" borderId="22" xfId="0" applyNumberFormat="1" applyFont="1" applyBorder="1" applyAlignment="1">
      <alignment horizontal="center" vertical="center"/>
    </xf>
    <xf numFmtId="0" fontId="25" fillId="36" borderId="25" xfId="0" applyFont="1" applyFill="1" applyBorder="1" applyAlignment="1">
      <alignment horizontal="center" vertical="center" wrapText="1"/>
    </xf>
    <xf numFmtId="0" fontId="25" fillId="36" borderId="26" xfId="0" applyFont="1" applyFill="1" applyBorder="1" applyAlignment="1">
      <alignment horizontal="center" vertical="center"/>
    </xf>
    <xf numFmtId="0" fontId="25" fillId="36" borderId="26" xfId="0" applyFont="1" applyFill="1" applyBorder="1" applyAlignment="1">
      <alignment horizontal="center" vertical="center" wrapText="1"/>
    </xf>
    <xf numFmtId="0" fontId="29" fillId="36" borderId="26" xfId="0" applyFont="1" applyFill="1" applyBorder="1" applyAlignment="1">
      <alignment horizontal="center" vertical="center" wrapText="1"/>
    </xf>
    <xf numFmtId="17" fontId="29" fillId="36" borderId="26" xfId="0" applyNumberFormat="1" applyFont="1" applyFill="1" applyBorder="1" applyAlignment="1">
      <alignment horizontal="center" vertical="center" wrapText="1"/>
    </xf>
    <xf numFmtId="17" fontId="25" fillId="36" borderId="26" xfId="0" applyNumberFormat="1" applyFont="1" applyFill="1" applyBorder="1" applyAlignment="1">
      <alignment horizontal="center" vertical="center"/>
    </xf>
    <xf numFmtId="0" fontId="24"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15" xfId="0" applyFont="1" applyBorder="1" applyAlignment="1">
      <alignment horizontal="center" vertical="center"/>
    </xf>
    <xf numFmtId="0" fontId="24" fillId="0" borderId="19" xfId="0" applyFont="1" applyFill="1" applyBorder="1"/>
    <xf numFmtId="0" fontId="24" fillId="0" borderId="10" xfId="0" applyNumberFormat="1" applyFont="1" applyFill="1" applyBorder="1" applyAlignment="1">
      <alignment horizontal="center" vertical="center"/>
    </xf>
    <xf numFmtId="0" fontId="24" fillId="0" borderId="19" xfId="0" applyFont="1" applyFill="1" applyBorder="1" applyAlignment="1">
      <alignment horizontal="center" vertical="center"/>
    </xf>
    <xf numFmtId="165" fontId="24" fillId="0" borderId="10" xfId="0" applyNumberFormat="1" applyFont="1" applyFill="1" applyBorder="1" applyAlignment="1">
      <alignment horizontal="center" vertical="center"/>
    </xf>
    <xf numFmtId="0" fontId="24" fillId="0" borderId="18" xfId="0" applyFont="1" applyFill="1" applyBorder="1" applyAlignment="1">
      <alignment horizontal="center" vertical="center"/>
    </xf>
    <xf numFmtId="0" fontId="26" fillId="0" borderId="0" xfId="42" applyFont="1"/>
    <xf numFmtId="165" fontId="27" fillId="0" borderId="10" xfId="0" applyNumberFormat="1" applyFont="1" applyBorder="1" applyAlignment="1">
      <alignment horizontal="center"/>
    </xf>
    <xf numFmtId="1" fontId="24" fillId="0" borderId="16" xfId="0" applyNumberFormat="1" applyFont="1" applyBorder="1" applyAlignment="1">
      <alignment horizontal="center" vertical="center"/>
    </xf>
    <xf numFmtId="1" fontId="27" fillId="0" borderId="10" xfId="0" applyNumberFormat="1" applyFont="1" applyBorder="1" applyAlignment="1">
      <alignment horizontal="center"/>
    </xf>
    <xf numFmtId="1" fontId="24" fillId="0" borderId="10" xfId="0" applyNumberFormat="1" applyFont="1" applyBorder="1" applyAlignment="1">
      <alignment horizontal="center"/>
    </xf>
    <xf numFmtId="0" fontId="24" fillId="0" borderId="16" xfId="0" applyFont="1" applyBorder="1"/>
    <xf numFmtId="0" fontId="32" fillId="0" borderId="0" xfId="0" applyFont="1" applyBorder="1" applyAlignment="1">
      <alignment horizontal="center"/>
    </xf>
    <xf numFmtId="0" fontId="24" fillId="37" borderId="10" xfId="0" applyNumberFormat="1" applyFont="1" applyFill="1" applyBorder="1" applyAlignment="1">
      <alignment horizontal="center" vertical="center"/>
    </xf>
    <xf numFmtId="0" fontId="24" fillId="0" borderId="23" xfId="0" applyFont="1" applyFill="1" applyBorder="1" applyAlignment="1">
      <alignment horizontal="center" vertical="center"/>
    </xf>
    <xf numFmtId="0" fontId="25" fillId="37" borderId="10" xfId="0" applyFont="1" applyFill="1" applyBorder="1" applyAlignment="1">
      <alignment horizontal="center" vertical="center"/>
    </xf>
    <xf numFmtId="1" fontId="0" fillId="43" borderId="22" xfId="0" applyNumberFormat="1" applyFill="1" applyBorder="1" applyAlignment="1">
      <alignment horizontal="center" vertical="center"/>
    </xf>
    <xf numFmtId="1" fontId="0" fillId="34" borderId="10" xfId="0" applyNumberFormat="1" applyFill="1" applyBorder="1" applyAlignment="1">
      <alignment horizontal="center" vertical="center"/>
    </xf>
    <xf numFmtId="1" fontId="0" fillId="33" borderId="10" xfId="0" applyNumberFormat="1" applyFill="1" applyBorder="1" applyAlignment="1">
      <alignment horizontal="center" vertical="center"/>
    </xf>
    <xf numFmtId="1" fontId="0" fillId="35" borderId="23" xfId="0" applyNumberFormat="1" applyFill="1" applyBorder="1" applyAlignment="1">
      <alignment horizontal="center" vertical="center"/>
    </xf>
    <xf numFmtId="1" fontId="0" fillId="35" borderId="18" xfId="0" applyNumberFormat="1" applyFill="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14" xfId="0" applyFont="1" applyBorder="1"/>
    <xf numFmtId="0" fontId="24" fillId="0" borderId="12" xfId="0" applyFont="1" applyBorder="1"/>
    <xf numFmtId="17" fontId="25" fillId="36" borderId="10" xfId="0" applyNumberFormat="1" applyFont="1" applyFill="1" applyBorder="1" applyAlignment="1">
      <alignment horizontal="center" vertical="center"/>
    </xf>
    <xf numFmtId="0" fontId="0" fillId="37" borderId="10" xfId="0" applyFill="1" applyBorder="1" applyAlignment="1">
      <alignment horizontal="right" wrapText="1"/>
    </xf>
    <xf numFmtId="0" fontId="0" fillId="37" borderId="10" xfId="0" applyFill="1" applyBorder="1" applyAlignment="1">
      <alignment horizontal="right"/>
    </xf>
    <xf numFmtId="0" fontId="24" fillId="37" borderId="23" xfId="0" applyFont="1" applyFill="1" applyBorder="1"/>
    <xf numFmtId="0" fontId="24" fillId="0" borderId="14"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45"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0" fillId="43" borderId="10" xfId="0" applyFill="1" applyBorder="1"/>
    <xf numFmtId="0" fontId="0" fillId="44" borderId="10" xfId="0" applyFill="1" applyBorder="1"/>
    <xf numFmtId="1" fontId="45" fillId="0" borderId="10" xfId="0" applyNumberFormat="1" applyFont="1" applyFill="1" applyBorder="1" applyAlignment="1">
      <alignment horizontal="center" vertical="center"/>
    </xf>
    <xf numFmtId="0" fontId="47" fillId="43" borderId="10" xfId="0" applyFont="1" applyFill="1" applyBorder="1"/>
    <xf numFmtId="0" fontId="47" fillId="44" borderId="10" xfId="0" applyFont="1" applyFill="1" applyBorder="1"/>
    <xf numFmtId="9" fontId="24" fillId="37" borderId="35" xfId="0" applyNumberFormat="1" applyFont="1" applyFill="1" applyBorder="1" applyAlignment="1">
      <alignment vertical="center" wrapText="1"/>
    </xf>
    <xf numFmtId="0" fontId="25" fillId="36" borderId="47" xfId="0" applyFont="1" applyFill="1" applyBorder="1" applyAlignment="1">
      <alignment vertical="center" textRotation="90"/>
    </xf>
    <xf numFmtId="164" fontId="24" fillId="42" borderId="10" xfId="0" applyNumberFormat="1" applyFont="1" applyFill="1" applyBorder="1" applyAlignment="1">
      <alignment horizontal="center" vertical="center"/>
    </xf>
    <xf numFmtId="164" fontId="24" fillId="34" borderId="10" xfId="0" applyNumberFormat="1" applyFont="1" applyFill="1" applyBorder="1" applyAlignment="1">
      <alignment horizontal="center" vertical="center"/>
    </xf>
    <xf numFmtId="0" fontId="24" fillId="42" borderId="22" xfId="0" applyFont="1" applyFill="1" applyBorder="1" applyAlignment="1">
      <alignment horizontal="center" vertical="center"/>
    </xf>
    <xf numFmtId="9" fontId="24" fillId="37" borderId="38" xfId="0" applyNumberFormat="1" applyFont="1" applyFill="1" applyBorder="1" applyAlignment="1">
      <alignment vertical="center" wrapText="1"/>
    </xf>
    <xf numFmtId="164" fontId="24" fillId="35" borderId="10" xfId="0" applyNumberFormat="1" applyFont="1" applyFill="1" applyBorder="1" applyAlignment="1">
      <alignment horizontal="center" vertical="center"/>
    </xf>
    <xf numFmtId="164" fontId="24" fillId="33" borderId="10" xfId="0" applyNumberFormat="1" applyFont="1" applyFill="1" applyBorder="1" applyAlignment="1">
      <alignment horizontal="center" vertical="center"/>
    </xf>
    <xf numFmtId="0" fontId="24" fillId="0" borderId="31" xfId="0" applyFont="1" applyBorder="1" applyAlignment="1">
      <alignment horizontal="center" vertical="center"/>
    </xf>
    <xf numFmtId="164" fontId="24" fillId="34" borderId="22" xfId="0" applyNumberFormat="1" applyFont="1" applyFill="1" applyBorder="1" applyAlignment="1">
      <alignment horizontal="center" vertical="center"/>
    </xf>
    <xf numFmtId="9" fontId="0" fillId="33" borderId="23" xfId="0" applyNumberFormat="1" applyFill="1" applyBorder="1" applyAlignment="1">
      <alignment horizontal="center" vertical="center"/>
    </xf>
    <xf numFmtId="0" fontId="24" fillId="34" borderId="22" xfId="0" applyFont="1" applyFill="1" applyBorder="1" applyAlignment="1">
      <alignment horizontal="center" vertical="center"/>
    </xf>
    <xf numFmtId="164" fontId="24" fillId="33" borderId="22" xfId="0" applyNumberFormat="1" applyFont="1" applyFill="1" applyBorder="1" applyAlignment="1">
      <alignment horizontal="center" vertical="center"/>
    </xf>
    <xf numFmtId="165" fontId="24" fillId="0" borderId="22" xfId="0" applyNumberFormat="1" applyFont="1" applyFill="1" applyBorder="1" applyAlignment="1">
      <alignment horizontal="center" vertical="center"/>
    </xf>
    <xf numFmtId="0" fontId="25" fillId="36" borderId="46" xfId="0" applyFont="1" applyFill="1" applyBorder="1" applyAlignment="1">
      <alignment vertical="center" textRotation="90"/>
    </xf>
    <xf numFmtId="0" fontId="0" fillId="37" borderId="16" xfId="0" applyFont="1" applyFill="1" applyBorder="1" applyAlignment="1">
      <alignment horizontal="center"/>
    </xf>
    <xf numFmtId="0" fontId="0" fillId="0" borderId="10" xfId="0" applyFill="1" applyBorder="1" applyAlignment="1">
      <alignment vertical="center"/>
    </xf>
    <xf numFmtId="10" fontId="24" fillId="37" borderId="16" xfId="0" applyNumberFormat="1" applyFont="1" applyFill="1" applyBorder="1" applyAlignment="1">
      <alignment horizontal="center" vertical="center"/>
    </xf>
    <xf numFmtId="0" fontId="0" fillId="0" borderId="10" xfId="0" applyBorder="1" applyAlignment="1">
      <alignment vertical="center"/>
    </xf>
    <xf numFmtId="0" fontId="0" fillId="37" borderId="10" xfId="0" applyFill="1" applyBorder="1"/>
    <xf numFmtId="2" fontId="24" fillId="34" borderId="16" xfId="0" applyNumberFormat="1" applyFont="1" applyFill="1" applyBorder="1" applyAlignment="1">
      <alignment horizontal="center" vertical="center"/>
    </xf>
    <xf numFmtId="10" fontId="24" fillId="34" borderId="16" xfId="0" applyNumberFormat="1" applyFont="1" applyFill="1" applyBorder="1" applyAlignment="1">
      <alignment horizontal="center" vertical="center"/>
    </xf>
    <xf numFmtId="2" fontId="24" fillId="37" borderId="16" xfId="0" applyNumberFormat="1" applyFont="1" applyFill="1" applyBorder="1" applyAlignment="1">
      <alignment horizontal="center" vertical="center"/>
    </xf>
    <xf numFmtId="165" fontId="24" fillId="35" borderId="10" xfId="0" applyNumberFormat="1" applyFont="1" applyFill="1" applyBorder="1" applyAlignment="1">
      <alignment horizontal="center" vertical="center"/>
    </xf>
    <xf numFmtId="0" fontId="24" fillId="34" borderId="10" xfId="0" applyNumberFormat="1" applyFont="1"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165" fontId="24" fillId="0" borderId="14" xfId="0" applyNumberFormat="1"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Border="1" applyAlignment="1">
      <alignment horizontal="center" vertical="center"/>
    </xf>
    <xf numFmtId="0" fontId="24" fillId="37" borderId="17" xfId="0" applyFont="1" applyFill="1" applyBorder="1" applyAlignment="1">
      <alignment horizontal="center" vertical="center"/>
    </xf>
    <xf numFmtId="0" fontId="24" fillId="0" borderId="10" xfId="0" applyFont="1" applyBorder="1" applyAlignment="1">
      <alignment horizontal="center" vertical="center" wrapText="1"/>
    </xf>
    <xf numFmtId="0" fontId="0" fillId="0" borderId="16" xfId="0" applyFill="1" applyBorder="1" applyAlignment="1">
      <alignment vertical="center"/>
    </xf>
    <xf numFmtId="0" fontId="0" fillId="0" borderId="16" xfId="0" applyBorder="1" applyAlignment="1">
      <alignment horizontal="center" vertical="center"/>
    </xf>
    <xf numFmtId="0" fontId="24" fillId="35" borderId="18" xfId="0" applyFont="1" applyFill="1" applyBorder="1" applyAlignment="1">
      <alignment horizontal="center" vertical="center"/>
    </xf>
    <xf numFmtId="0" fontId="24" fillId="0" borderId="24" xfId="0" applyFont="1" applyBorder="1" applyAlignment="1">
      <alignment horizontal="center" vertical="center"/>
    </xf>
    <xf numFmtId="0" fontId="0" fillId="0" borderId="16" xfId="0" applyBorder="1" applyAlignment="1">
      <alignment horizontal="center"/>
    </xf>
    <xf numFmtId="0" fontId="24" fillId="0" borderId="17" xfId="0" applyFont="1" applyBorder="1" applyAlignment="1">
      <alignment horizontal="center" vertical="center"/>
    </xf>
    <xf numFmtId="0" fontId="24" fillId="0" borderId="22" xfId="0" applyFont="1" applyBorder="1"/>
    <xf numFmtId="0" fontId="0" fillId="41" borderId="10" xfId="0" applyFill="1" applyBorder="1"/>
    <xf numFmtId="0" fontId="24" fillId="0" borderId="16" xfId="0" applyFont="1" applyFill="1" applyBorder="1" applyAlignment="1">
      <alignment horizontal="center" vertical="center"/>
    </xf>
    <xf numFmtId="0" fontId="24" fillId="37"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25" fillId="34" borderId="10" xfId="0" applyFont="1" applyFill="1" applyBorder="1" applyAlignment="1">
      <alignment horizontal="center" vertical="center"/>
    </xf>
    <xf numFmtId="0" fontId="24" fillId="0" borderId="0" xfId="0" applyFont="1" applyAlignment="1">
      <alignment horizontal="center"/>
    </xf>
    <xf numFmtId="1" fontId="24" fillId="0" borderId="18" xfId="0" applyNumberFormat="1" applyFont="1" applyBorder="1" applyAlignment="1">
      <alignment horizontal="center"/>
    </xf>
    <xf numFmtId="1" fontId="24" fillId="0" borderId="17" xfId="0" applyNumberFormat="1" applyFont="1" applyBorder="1" applyAlignment="1">
      <alignment horizontal="center" vertical="center"/>
    </xf>
    <xf numFmtId="1" fontId="27" fillId="0" borderId="18" xfId="0" applyNumberFormat="1" applyFont="1" applyBorder="1" applyAlignment="1">
      <alignment horizontal="center"/>
    </xf>
    <xf numFmtId="0" fontId="24" fillId="0" borderId="17" xfId="0" applyFont="1" applyFill="1" applyBorder="1" applyAlignment="1">
      <alignment horizontal="center" vertical="center"/>
    </xf>
    <xf numFmtId="0" fontId="24" fillId="35" borderId="23" xfId="0" applyFont="1" applyFill="1" applyBorder="1" applyAlignment="1">
      <alignment horizontal="center" vertical="center"/>
    </xf>
    <xf numFmtId="0" fontId="32" fillId="0" borderId="16" xfId="0" applyFont="1" applyBorder="1" applyAlignment="1">
      <alignment horizontal="center"/>
    </xf>
    <xf numFmtId="9" fontId="24" fillId="37" borderId="0" xfId="0" applyNumberFormat="1" applyFont="1" applyFill="1" applyBorder="1" applyAlignment="1">
      <alignment vertical="center" wrapText="1"/>
    </xf>
    <xf numFmtId="9" fontId="24" fillId="37" borderId="10" xfId="0" applyNumberFormat="1" applyFont="1" applyFill="1" applyBorder="1" applyAlignment="1">
      <alignment vertical="center" wrapText="1"/>
    </xf>
    <xf numFmtId="0" fontId="24" fillId="37" borderId="23" xfId="0" applyFont="1" applyFill="1" applyBorder="1" applyAlignment="1">
      <alignment horizontal="center" vertical="center"/>
    </xf>
    <xf numFmtId="9" fontId="24" fillId="37" borderId="23" xfId="0" applyNumberFormat="1" applyFont="1" applyFill="1" applyBorder="1" applyAlignment="1">
      <alignment vertical="center" wrapText="1"/>
    </xf>
    <xf numFmtId="0" fontId="24" fillId="37" borderId="22" xfId="0" applyFont="1" applyFill="1" applyBorder="1" applyAlignment="1">
      <alignment horizontal="center" vertical="center"/>
    </xf>
    <xf numFmtId="164" fontId="24" fillId="0" borderId="10" xfId="0" applyNumberFormat="1" applyFont="1" applyFill="1" applyBorder="1" applyAlignment="1">
      <alignment horizontal="center" vertical="center" wrapText="1"/>
    </xf>
    <xf numFmtId="164" fontId="24" fillId="42" borderId="10" xfId="0" applyNumberFormat="1" applyFont="1" applyFill="1" applyBorder="1" applyAlignment="1">
      <alignment horizontal="center" vertical="center" wrapText="1"/>
    </xf>
    <xf numFmtId="164" fontId="24" fillId="33" borderId="10" xfId="0" applyNumberFormat="1" applyFont="1" applyFill="1" applyBorder="1" applyAlignment="1">
      <alignment horizontal="center" vertical="center" wrapText="1"/>
    </xf>
    <xf numFmtId="164" fontId="24" fillId="34" borderId="10"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0" fontId="24" fillId="0" borderId="16" xfId="0" applyFont="1" applyBorder="1" applyAlignment="1">
      <alignment horizontal="center" vertical="center" wrapText="1"/>
    </xf>
    <xf numFmtId="0" fontId="24" fillId="0" borderId="49" xfId="0" applyFont="1" applyBorder="1" applyAlignment="1">
      <alignment horizontal="center" vertical="center"/>
    </xf>
    <xf numFmtId="0" fontId="24" fillId="0" borderId="50" xfId="0" applyFont="1" applyBorder="1" applyAlignment="1">
      <alignment horizontal="center" vertical="center"/>
    </xf>
    <xf numFmtId="9" fontId="24" fillId="0" borderId="23" xfId="0" applyNumberFormat="1" applyFont="1" applyBorder="1" applyAlignment="1">
      <alignment horizontal="center" vertical="center"/>
    </xf>
    <xf numFmtId="164" fontId="24" fillId="0" borderId="10" xfId="0" applyNumberFormat="1" applyFont="1" applyBorder="1" applyAlignment="1">
      <alignment horizontal="center" vertical="center"/>
    </xf>
    <xf numFmtId="0" fontId="24" fillId="0" borderId="12" xfId="0" applyFont="1" applyBorder="1" applyAlignment="1">
      <alignment horizontal="center" vertical="center"/>
    </xf>
    <xf numFmtId="0" fontId="24" fillId="0" borderId="44" xfId="0" applyFont="1" applyBorder="1" applyAlignment="1">
      <alignment horizontal="center" vertical="center"/>
    </xf>
    <xf numFmtId="0" fontId="24" fillId="0" borderId="41" xfId="0" applyFont="1" applyBorder="1" applyAlignment="1">
      <alignment horizontal="center" vertical="center"/>
    </xf>
    <xf numFmtId="0" fontId="24" fillId="33" borderId="10" xfId="0" applyFont="1" applyFill="1" applyBorder="1" applyAlignment="1">
      <alignment horizontal="center" vertical="center"/>
    </xf>
    <xf numFmtId="0" fontId="24" fillId="35" borderId="10" xfId="0" applyFont="1" applyFill="1" applyBorder="1" applyAlignment="1">
      <alignment horizontal="center" vertical="center"/>
    </xf>
    <xf numFmtId="0" fontId="24" fillId="70" borderId="10" xfId="0" applyFont="1" applyFill="1" applyBorder="1" applyAlignment="1">
      <alignment horizontal="center" vertical="center"/>
    </xf>
    <xf numFmtId="0" fontId="28" fillId="70" borderId="10" xfId="0" applyFont="1" applyFill="1" applyBorder="1" applyAlignment="1">
      <alignment horizontal="center" vertical="center"/>
    </xf>
    <xf numFmtId="9" fontId="24" fillId="37" borderId="13" xfId="0" applyNumberFormat="1" applyFont="1" applyFill="1" applyBorder="1" applyAlignment="1">
      <alignment vertical="center" wrapText="1"/>
    </xf>
    <xf numFmtId="0" fontId="24" fillId="0" borderId="51"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33"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30" xfId="0" applyFont="1" applyFill="1" applyBorder="1" applyAlignment="1">
      <alignment horizontal="left" vertical="center"/>
    </xf>
    <xf numFmtId="0" fontId="26" fillId="0" borderId="19" xfId="42" applyFont="1" applyFill="1" applyBorder="1" applyAlignment="1">
      <alignment horizontal="left" vertical="center"/>
    </xf>
    <xf numFmtId="0" fontId="24" fillId="0" borderId="30" xfId="0" applyFont="1" applyBorder="1" applyAlignment="1">
      <alignment horizontal="left" vertical="center"/>
    </xf>
    <xf numFmtId="0" fontId="24" fillId="0" borderId="19" xfId="0" applyFont="1" applyBorder="1" applyAlignment="1">
      <alignment horizontal="left" vertical="center"/>
    </xf>
    <xf numFmtId="0" fontId="26" fillId="0" borderId="19" xfId="42" applyFont="1" applyBorder="1" applyAlignment="1">
      <alignment horizontal="left" vertical="center"/>
    </xf>
    <xf numFmtId="0" fontId="24" fillId="0" borderId="79" xfId="0" applyFont="1" applyFill="1" applyBorder="1" applyAlignment="1">
      <alignment horizontal="left" vertical="center"/>
    </xf>
    <xf numFmtId="0" fontId="24" fillId="0" borderId="77" xfId="0" applyFont="1" applyFill="1" applyBorder="1" applyAlignment="1">
      <alignment horizontal="left" vertical="center"/>
    </xf>
    <xf numFmtId="0" fontId="24" fillId="0" borderId="76" xfId="0" applyFont="1" applyFill="1" applyBorder="1" applyAlignment="1">
      <alignment horizontal="left" vertical="center"/>
    </xf>
    <xf numFmtId="0" fontId="24" fillId="0" borderId="75" xfId="0" applyFont="1" applyFill="1" applyBorder="1" applyAlignment="1">
      <alignment horizontal="left" vertical="center"/>
    </xf>
    <xf numFmtId="0" fontId="24" fillId="0" borderId="80"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41" xfId="0" applyFont="1" applyFill="1" applyBorder="1" applyAlignment="1">
      <alignment horizontal="left" vertical="center"/>
    </xf>
    <xf numFmtId="0" fontId="24" fillId="0" borderId="58" xfId="0" applyFont="1" applyFill="1" applyBorder="1" applyAlignment="1">
      <alignment horizontal="left" vertical="center"/>
    </xf>
    <xf numFmtId="0" fontId="24" fillId="0" borderId="41" xfId="0" applyFont="1" applyBorder="1" applyAlignment="1">
      <alignment horizontal="left" vertical="center"/>
    </xf>
    <xf numFmtId="0" fontId="24" fillId="0" borderId="37" xfId="0" applyFont="1" applyBorder="1" applyAlignment="1">
      <alignment horizontal="left" vertical="center"/>
    </xf>
    <xf numFmtId="0" fontId="24" fillId="0" borderId="44" xfId="0" applyFont="1" applyBorder="1" applyAlignment="1">
      <alignment horizontal="left" vertical="center"/>
    </xf>
    <xf numFmtId="0" fontId="22" fillId="0" borderId="55"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4" fillId="0" borderId="81" xfId="0" applyFont="1" applyBorder="1" applyAlignment="1">
      <alignment horizontal="center" vertical="center"/>
    </xf>
    <xf numFmtId="0" fontId="24" fillId="37" borderId="14" xfId="0" applyFont="1" applyFill="1" applyBorder="1" applyAlignment="1">
      <alignment horizontal="center" vertical="center"/>
    </xf>
    <xf numFmtId="0" fontId="24" fillId="37" borderId="50" xfId="0" applyFont="1" applyFill="1" applyBorder="1" applyAlignment="1">
      <alignment horizontal="center" vertical="center"/>
    </xf>
    <xf numFmtId="0" fontId="24" fillId="0" borderId="54" xfId="0" applyFont="1" applyBorder="1" applyAlignment="1">
      <alignment horizontal="center" vertical="center"/>
    </xf>
    <xf numFmtId="165" fontId="24" fillId="0" borderId="50" xfId="0" applyNumberFormat="1" applyFont="1" applyBorder="1" applyAlignment="1">
      <alignment horizontal="center" vertical="center"/>
    </xf>
    <xf numFmtId="0" fontId="24" fillId="37" borderId="49" xfId="0" applyFont="1" applyFill="1" applyBorder="1" applyAlignment="1">
      <alignment horizontal="center" vertical="center"/>
    </xf>
    <xf numFmtId="0" fontId="24" fillId="34" borderId="49" xfId="0"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37" borderId="14" xfId="0" applyNumberFormat="1" applyFont="1" applyFill="1" applyBorder="1" applyAlignment="1">
      <alignment horizontal="center" vertical="center"/>
    </xf>
    <xf numFmtId="0" fontId="24" fillId="34" borderId="14" xfId="0" applyNumberFormat="1" applyFont="1" applyFill="1" applyBorder="1" applyAlignment="1">
      <alignment horizontal="center" vertical="center"/>
    </xf>
    <xf numFmtId="0" fontId="24" fillId="0" borderId="14" xfId="0" applyNumberFormat="1" applyFont="1" applyBorder="1" applyAlignment="1">
      <alignment horizontal="center" vertical="center"/>
    </xf>
    <xf numFmtId="0" fontId="24" fillId="0" borderId="55" xfId="0" applyFont="1" applyBorder="1" applyAlignment="1">
      <alignment horizontal="center" vertical="center"/>
    </xf>
    <xf numFmtId="0" fontId="24" fillId="0" borderId="52" xfId="0" applyFont="1" applyBorder="1" applyAlignment="1">
      <alignment horizontal="center" vertical="center"/>
    </xf>
    <xf numFmtId="9" fontId="24" fillId="37" borderId="82" xfId="0" applyNumberFormat="1" applyFont="1" applyFill="1" applyBorder="1" applyAlignment="1">
      <alignment vertical="center" wrapText="1"/>
    </xf>
    <xf numFmtId="9" fontId="24" fillId="37" borderId="58" xfId="0" applyNumberFormat="1" applyFont="1" applyFill="1" applyBorder="1" applyAlignment="1">
      <alignment vertical="center" wrapText="1"/>
    </xf>
    <xf numFmtId="9" fontId="24" fillId="37" borderId="36" xfId="0" applyNumberFormat="1" applyFont="1" applyFill="1" applyBorder="1" applyAlignment="1">
      <alignment vertical="center" wrapText="1"/>
    </xf>
    <xf numFmtId="0" fontId="0" fillId="43" borderId="22"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4" fillId="0" borderId="45" xfId="0" applyFont="1" applyFill="1" applyBorder="1" applyAlignment="1">
      <alignment horizontal="center" vertical="center"/>
    </xf>
    <xf numFmtId="0" fontId="24" fillId="0" borderId="29" xfId="0" applyFont="1" applyBorder="1" applyAlignment="1">
      <alignment horizontal="left" vertical="center"/>
    </xf>
    <xf numFmtId="0" fontId="32" fillId="0" borderId="22" xfId="0" applyFont="1" applyBorder="1" applyAlignment="1">
      <alignment horizontal="center"/>
    </xf>
    <xf numFmtId="0" fontId="0" fillId="0" borderId="22" xfId="0" applyBorder="1" applyAlignment="1">
      <alignment horizontal="center"/>
    </xf>
    <xf numFmtId="0" fontId="32" fillId="0" borderId="18" xfId="0" applyFont="1" applyBorder="1" applyAlignment="1">
      <alignment horizontal="center"/>
    </xf>
    <xf numFmtId="0" fontId="0" fillId="0" borderId="18" xfId="0" applyBorder="1" applyAlignment="1">
      <alignment horizontal="center"/>
    </xf>
    <xf numFmtId="0" fontId="0" fillId="0" borderId="18" xfId="0" applyBorder="1" applyAlignment="1">
      <alignment horizontal="center" wrapText="1"/>
    </xf>
    <xf numFmtId="0" fontId="31" fillId="0" borderId="18" xfId="0" applyFont="1" applyFill="1" applyBorder="1" applyAlignment="1">
      <alignment horizontal="center"/>
    </xf>
    <xf numFmtId="0" fontId="24" fillId="0" borderId="13" xfId="0" applyFont="1" applyBorder="1" applyAlignment="1">
      <alignment horizontal="center" vertical="center"/>
    </xf>
    <xf numFmtId="0" fontId="24" fillId="0" borderId="35" xfId="0" applyFont="1" applyBorder="1" applyAlignment="1">
      <alignment horizontal="center" vertical="center"/>
    </xf>
    <xf numFmtId="9" fontId="24" fillId="0" borderId="22" xfId="0" applyNumberFormat="1" applyFont="1" applyBorder="1" applyAlignment="1">
      <alignment horizontal="center" vertical="center"/>
    </xf>
    <xf numFmtId="0" fontId="24" fillId="70" borderId="16" xfId="0" applyFont="1" applyFill="1" applyBorder="1" applyAlignment="1">
      <alignment horizontal="center" vertical="center"/>
    </xf>
    <xf numFmtId="9" fontId="0" fillId="33" borderId="23" xfId="0" applyNumberFormat="1" applyFont="1" applyFill="1" applyBorder="1" applyAlignment="1">
      <alignment horizontal="center" vertical="center" wrapText="1"/>
    </xf>
    <xf numFmtId="0" fontId="24" fillId="35" borderId="10"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Border="1" applyAlignment="1">
      <alignment horizontal="center" vertical="center"/>
    </xf>
    <xf numFmtId="0" fontId="24" fillId="37" borderId="10" xfId="0" applyFont="1" applyFill="1" applyBorder="1" applyAlignment="1">
      <alignment horizontal="center" vertical="center"/>
    </xf>
    <xf numFmtId="0" fontId="24" fillId="34" borderId="18"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4" borderId="45" xfId="0" applyFont="1" applyFill="1" applyBorder="1" applyAlignment="1">
      <alignment horizontal="center" vertical="center"/>
    </xf>
    <xf numFmtId="9" fontId="24" fillId="37" borderId="10" xfId="0" applyNumberFormat="1" applyFont="1" applyFill="1" applyBorder="1" applyAlignment="1">
      <alignment horizontal="center" vertical="center"/>
    </xf>
    <xf numFmtId="9" fontId="24" fillId="37" borderId="22" xfId="0" applyNumberFormat="1" applyFont="1" applyFill="1" applyBorder="1" applyAlignment="1">
      <alignment horizontal="center" vertical="center"/>
    </xf>
    <xf numFmtId="9" fontId="24" fillId="33" borderId="22" xfId="0" applyNumberFormat="1" applyFont="1" applyFill="1" applyBorder="1" applyAlignment="1">
      <alignment horizontal="center" vertical="center"/>
    </xf>
    <xf numFmtId="0" fontId="24" fillId="0" borderId="14" xfId="0" applyFont="1" applyBorder="1" applyAlignment="1">
      <alignment horizontal="center"/>
    </xf>
    <xf numFmtId="0" fontId="24" fillId="37" borderId="18" xfId="0" applyFont="1" applyFill="1" applyBorder="1" applyAlignment="1">
      <alignment horizontal="center" vertical="center"/>
    </xf>
    <xf numFmtId="0" fontId="25" fillId="0" borderId="10" xfId="0" applyFont="1" applyFill="1" applyBorder="1" applyAlignment="1">
      <alignment vertical="center"/>
    </xf>
    <xf numFmtId="0" fontId="49" fillId="37" borderId="14" xfId="0" applyFont="1" applyFill="1" applyBorder="1" applyAlignment="1">
      <alignment vertical="center" wrapText="1"/>
    </xf>
    <xf numFmtId="0" fontId="49" fillId="37" borderId="12" xfId="0" applyFont="1" applyFill="1" applyBorder="1" applyAlignment="1">
      <alignment vertical="center" wrapText="1"/>
    </xf>
    <xf numFmtId="0" fontId="49" fillId="0" borderId="10" xfId="0" applyFont="1" applyFill="1" applyBorder="1" applyAlignment="1">
      <alignment vertical="center" wrapText="1"/>
    </xf>
    <xf numFmtId="0" fontId="22" fillId="33" borderId="19"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0" fillId="0" borderId="10" xfId="0" applyFill="1" applyBorder="1" applyAlignment="1">
      <alignment horizontal="left" vertical="center"/>
    </xf>
    <xf numFmtId="10" fontId="0" fillId="0" borderId="10" xfId="0" applyNumberFormat="1" applyFill="1" applyBorder="1" applyAlignment="1">
      <alignment horizontal="center" vertical="center"/>
    </xf>
    <xf numFmtId="0" fontId="0" fillId="0" borderId="10" xfId="0" applyFont="1" applyFill="1" applyBorder="1" applyAlignment="1">
      <alignment horizontal="center"/>
    </xf>
    <xf numFmtId="10" fontId="24" fillId="35" borderId="10" xfId="0" applyNumberFormat="1" applyFont="1" applyFill="1" applyBorder="1" applyAlignment="1">
      <alignment horizontal="center" vertical="center"/>
    </xf>
    <xf numFmtId="0" fontId="24" fillId="37" borderId="16" xfId="0" applyFont="1" applyFill="1" applyBorder="1" applyAlignment="1">
      <alignment horizontal="center"/>
    </xf>
    <xf numFmtId="10" fontId="24" fillId="34" borderId="10" xfId="0" applyNumberFormat="1" applyFont="1" applyFill="1" applyBorder="1" applyAlignment="1">
      <alignment horizontal="center" vertical="center"/>
    </xf>
    <xf numFmtId="10" fontId="24" fillId="0" borderId="16" xfId="0" applyNumberFormat="1" applyFont="1" applyFill="1" applyBorder="1" applyAlignment="1">
      <alignment horizontal="center" vertical="center"/>
    </xf>
    <xf numFmtId="0" fontId="24" fillId="70" borderId="17" xfId="0" applyFont="1" applyFill="1" applyBorder="1" applyAlignment="1">
      <alignment horizontal="center" vertical="center"/>
    </xf>
    <xf numFmtId="9" fontId="24" fillId="70" borderId="17" xfId="0" applyNumberFormat="1" applyFont="1" applyFill="1" applyBorder="1" applyAlignment="1">
      <alignment horizontal="center" vertical="center"/>
    </xf>
    <xf numFmtId="0" fontId="22" fillId="33" borderId="16" xfId="0" applyFont="1" applyFill="1" applyBorder="1" applyAlignment="1">
      <alignment horizontal="center" vertical="center" wrapText="1"/>
    </xf>
    <xf numFmtId="2" fontId="24" fillId="0" borderId="10" xfId="0" applyNumberFormat="1" applyFont="1" applyFill="1" applyBorder="1" applyAlignment="1">
      <alignment horizontal="center" vertical="center"/>
    </xf>
    <xf numFmtId="1" fontId="24" fillId="0" borderId="16" xfId="0" applyNumberFormat="1" applyFont="1" applyFill="1" applyBorder="1" applyAlignment="1">
      <alignment horizontal="center" vertical="center"/>
    </xf>
    <xf numFmtId="2" fontId="24" fillId="0" borderId="16" xfId="0" applyNumberFormat="1" applyFont="1" applyFill="1" applyBorder="1" applyAlignment="1">
      <alignment horizontal="center" vertical="center"/>
    </xf>
    <xf numFmtId="165" fontId="24" fillId="37" borderId="22" xfId="0" applyNumberFormat="1" applyFont="1" applyFill="1" applyBorder="1" applyAlignment="1">
      <alignment horizontal="center" vertical="center"/>
    </xf>
    <xf numFmtId="0" fontId="24" fillId="37" borderId="22" xfId="0" applyFont="1" applyFill="1" applyBorder="1"/>
    <xf numFmtId="0" fontId="24" fillId="37" borderId="22" xfId="0" applyFont="1" applyFill="1" applyBorder="1" applyAlignment="1">
      <alignment horizontal="center"/>
    </xf>
    <xf numFmtId="0" fontId="26" fillId="0" borderId="58" xfId="42" applyFont="1" applyBorder="1" applyAlignment="1">
      <alignment vertical="center"/>
    </xf>
    <xf numFmtId="165" fontId="24" fillId="34" borderId="22" xfId="0" applyNumberFormat="1" applyFont="1" applyFill="1" applyBorder="1" applyAlignment="1">
      <alignment horizontal="center" vertical="center"/>
    </xf>
    <xf numFmtId="9" fontId="24" fillId="34" borderId="22" xfId="0" applyNumberFormat="1" applyFont="1" applyFill="1" applyBorder="1" applyAlignment="1">
      <alignment horizontal="center" vertical="center"/>
    </xf>
    <xf numFmtId="0" fontId="24" fillId="0" borderId="16" xfId="0" applyFont="1" applyBorder="1" applyAlignment="1">
      <alignment horizontal="center"/>
    </xf>
    <xf numFmtId="0" fontId="24" fillId="34" borderId="10" xfId="0" applyFont="1" applyFill="1" applyBorder="1" applyAlignment="1">
      <alignment horizontal="center"/>
    </xf>
    <xf numFmtId="0" fontId="24" fillId="37" borderId="10" xfId="0" applyFont="1" applyFill="1" applyBorder="1" applyAlignment="1">
      <alignment horizontal="center"/>
    </xf>
    <xf numFmtId="0" fontId="24" fillId="33" borderId="10" xfId="0" applyFont="1" applyFill="1" applyBorder="1" applyAlignment="1">
      <alignment horizontal="center"/>
    </xf>
    <xf numFmtId="164" fontId="24" fillId="42" borderId="10" xfId="0" applyNumberFormat="1" applyFont="1" applyFill="1" applyBorder="1" applyAlignment="1">
      <alignment horizontal="center"/>
    </xf>
    <xf numFmtId="164" fontId="24" fillId="34" borderId="10" xfId="0" applyNumberFormat="1" applyFont="1" applyFill="1" applyBorder="1" applyAlignment="1">
      <alignment horizontal="center"/>
    </xf>
    <xf numFmtId="164" fontId="24" fillId="35" borderId="10" xfId="0" applyNumberFormat="1" applyFont="1" applyFill="1" applyBorder="1" applyAlignment="1">
      <alignment horizontal="center"/>
    </xf>
    <xf numFmtId="164" fontId="24" fillId="33" borderId="10" xfId="0" applyNumberFormat="1" applyFont="1" applyFill="1" applyBorder="1" applyAlignment="1">
      <alignment horizontal="center"/>
    </xf>
    <xf numFmtId="10" fontId="24" fillId="0" borderId="22" xfId="0" applyNumberFormat="1" applyFont="1" applyFill="1" applyBorder="1" applyAlignment="1">
      <alignment horizontal="center" vertical="center"/>
    </xf>
    <xf numFmtId="9" fontId="24" fillId="35" borderId="22" xfId="0" applyNumberFormat="1" applyFont="1" applyFill="1" applyBorder="1" applyAlignment="1">
      <alignment horizontal="center" vertical="center"/>
    </xf>
    <xf numFmtId="1" fontId="27" fillId="0" borderId="18" xfId="0" applyNumberFormat="1" applyFont="1" applyBorder="1" applyAlignment="1">
      <alignment horizontal="center" vertical="center"/>
    </xf>
    <xf numFmtId="1" fontId="27" fillId="0" borderId="10" xfId="0" applyNumberFormat="1" applyFont="1" applyBorder="1" applyAlignment="1">
      <alignment horizontal="center" vertical="center"/>
    </xf>
    <xf numFmtId="1" fontId="24" fillId="0" borderId="10" xfId="0" applyNumberFormat="1" applyFont="1" applyBorder="1" applyAlignment="1">
      <alignment horizontal="center" vertical="center"/>
    </xf>
    <xf numFmtId="1" fontId="24" fillId="0" borderId="10" xfId="0" applyNumberFormat="1" applyFont="1" applyFill="1" applyBorder="1" applyAlignment="1">
      <alignment horizontal="center" vertical="center"/>
    </xf>
    <xf numFmtId="9" fontId="24" fillId="0" borderId="16" xfId="0" applyNumberFormat="1" applyFont="1" applyBorder="1" applyAlignment="1">
      <alignment horizontal="center" vertical="center" wrapText="1"/>
    </xf>
    <xf numFmtId="9" fontId="68" fillId="0" borderId="16" xfId="0" applyNumberFormat="1" applyFont="1" applyFill="1" applyBorder="1" applyAlignment="1">
      <alignment horizontal="center" vertical="center"/>
    </xf>
    <xf numFmtId="0" fontId="68" fillId="0" borderId="16" xfId="0" applyFont="1" applyFill="1" applyBorder="1" applyAlignment="1">
      <alignment horizontal="center" vertical="center"/>
    </xf>
    <xf numFmtId="9" fontId="24" fillId="35" borderId="16" xfId="0" applyNumberFormat="1" applyFont="1" applyFill="1" applyBorder="1" applyAlignment="1">
      <alignment horizontal="center" vertical="center"/>
    </xf>
    <xf numFmtId="0" fontId="68" fillId="0" borderId="10" xfId="0" applyFont="1" applyFill="1" applyBorder="1" applyAlignment="1">
      <alignment horizontal="center" vertical="center"/>
    </xf>
    <xf numFmtId="164" fontId="24" fillId="0" borderId="19" xfId="0" applyNumberFormat="1" applyFont="1" applyBorder="1" applyAlignment="1">
      <alignment horizontal="center" vertical="center"/>
    </xf>
    <xf numFmtId="9" fontId="24" fillId="33" borderId="23" xfId="0" applyNumberFormat="1" applyFont="1" applyFill="1" applyBorder="1" applyAlignment="1">
      <alignment horizontal="center" vertical="center"/>
    </xf>
    <xf numFmtId="9" fontId="24" fillId="35" borderId="23" xfId="0" applyNumberFormat="1" applyFont="1" applyFill="1" applyBorder="1" applyAlignment="1">
      <alignment horizontal="center" vertical="center"/>
    </xf>
    <xf numFmtId="10" fontId="24" fillId="0" borderId="16" xfId="0" applyNumberFormat="1" applyFont="1" applyBorder="1" applyAlignment="1">
      <alignment horizontal="center" vertical="center" wrapText="1"/>
    </xf>
    <xf numFmtId="10" fontId="24" fillId="0" borderId="16" xfId="0" applyNumberFormat="1" applyFont="1" applyBorder="1" applyAlignment="1">
      <alignment horizontal="center" vertical="center"/>
    </xf>
    <xf numFmtId="10" fontId="68" fillId="0" borderId="16" xfId="0" applyNumberFormat="1" applyFont="1" applyFill="1" applyBorder="1" applyAlignment="1">
      <alignment horizontal="center" vertical="center"/>
    </xf>
    <xf numFmtId="9" fontId="24" fillId="0" borderId="10" xfId="0" applyNumberFormat="1" applyFont="1" applyBorder="1" applyAlignment="1">
      <alignment horizontal="center" vertical="center" wrapText="1"/>
    </xf>
    <xf numFmtId="9" fontId="68" fillId="0" borderId="10" xfId="0" applyNumberFormat="1" applyFont="1" applyFill="1" applyBorder="1" applyAlignment="1">
      <alignment horizontal="center" vertical="center"/>
    </xf>
    <xf numFmtId="9" fontId="24" fillId="0" borderId="10" xfId="0" applyNumberFormat="1" applyFont="1" applyFill="1" applyBorder="1" applyAlignment="1">
      <alignment horizontal="center" vertical="center"/>
    </xf>
    <xf numFmtId="0" fontId="24" fillId="0" borderId="42" xfId="0" applyFont="1" applyFill="1" applyBorder="1" applyAlignment="1">
      <alignment horizontal="center" vertical="center"/>
    </xf>
    <xf numFmtId="0" fontId="24" fillId="0" borderId="56" xfId="0" applyFont="1" applyFill="1" applyBorder="1" applyAlignment="1">
      <alignment horizontal="center" vertical="center"/>
    </xf>
    <xf numFmtId="9" fontId="24" fillId="0" borderId="56" xfId="0" applyNumberFormat="1" applyFont="1" applyFill="1" applyBorder="1" applyAlignment="1">
      <alignment horizontal="center" vertical="center"/>
    </xf>
    <xf numFmtId="10" fontId="24" fillId="0" borderId="56" xfId="0" applyNumberFormat="1" applyFont="1" applyFill="1" applyBorder="1" applyAlignment="1">
      <alignment horizontal="center" vertical="center"/>
    </xf>
    <xf numFmtId="9" fontId="24" fillId="0" borderId="45" xfId="0" applyNumberFormat="1" applyFont="1" applyFill="1" applyBorder="1" applyAlignment="1">
      <alignment horizontal="center" vertical="center"/>
    </xf>
    <xf numFmtId="165" fontId="24" fillId="37" borderId="10" xfId="0" applyNumberFormat="1" applyFont="1" applyFill="1" applyBorder="1" applyAlignment="1">
      <alignment horizontal="center" vertical="center"/>
    </xf>
    <xf numFmtId="165" fontId="24" fillId="37" borderId="10" xfId="0" applyNumberFormat="1" applyFont="1" applyFill="1" applyBorder="1" applyAlignment="1">
      <alignment horizontal="center"/>
    </xf>
    <xf numFmtId="164" fontId="24" fillId="34" borderId="22" xfId="0" applyNumberFormat="1" applyFont="1" applyFill="1" applyBorder="1" applyAlignment="1">
      <alignment horizontal="center" vertical="center" wrapText="1"/>
    </xf>
    <xf numFmtId="164" fontId="24" fillId="42" borderId="22" xfId="0" applyNumberFormat="1" applyFont="1" applyFill="1" applyBorder="1" applyAlignment="1">
      <alignment horizontal="center" vertical="center" wrapText="1"/>
    </xf>
    <xf numFmtId="9" fontId="24" fillId="34" borderId="23" xfId="0" applyNumberFormat="1" applyFont="1" applyFill="1" applyBorder="1" applyAlignment="1">
      <alignment horizontal="center" vertical="center" wrapText="1"/>
    </xf>
    <xf numFmtId="9" fontId="24" fillId="33" borderId="23" xfId="0" applyNumberFormat="1" applyFont="1" applyFill="1" applyBorder="1" applyAlignment="1">
      <alignment horizontal="center" vertical="center" wrapText="1"/>
    </xf>
    <xf numFmtId="164" fontId="24" fillId="35" borderId="10" xfId="0" applyNumberFormat="1" applyFont="1" applyFill="1" applyBorder="1" applyAlignment="1">
      <alignment horizontal="center" vertical="center" wrapText="1"/>
    </xf>
    <xf numFmtId="9" fontId="24" fillId="35" borderId="23" xfId="0" applyNumberFormat="1" applyFont="1" applyFill="1" applyBorder="1" applyAlignment="1">
      <alignment horizontal="center" vertical="center" wrapText="1"/>
    </xf>
    <xf numFmtId="0" fontId="25" fillId="0" borderId="0" xfId="0" applyFont="1" applyAlignment="1">
      <alignment vertical="center"/>
    </xf>
    <xf numFmtId="0" fontId="25" fillId="36" borderId="47" xfId="0" applyFont="1" applyFill="1" applyBorder="1" applyAlignment="1"/>
    <xf numFmtId="0" fontId="25" fillId="0" borderId="0" xfId="0" applyFont="1"/>
    <xf numFmtId="0" fontId="24" fillId="0" borderId="35" xfId="0" applyFont="1" applyFill="1" applyBorder="1" applyAlignment="1">
      <alignment horizontal="left" vertical="center"/>
    </xf>
    <xf numFmtId="0" fontId="24" fillId="0" borderId="29" xfId="0" applyFont="1" applyBorder="1"/>
    <xf numFmtId="0" fontId="24" fillId="0" borderId="15" xfId="0" applyFont="1" applyBorder="1" applyAlignment="1">
      <alignment horizontal="left" vertical="center"/>
    </xf>
    <xf numFmtId="0" fontId="22" fillId="0" borderId="4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4" xfId="0" applyFont="1" applyFill="1" applyBorder="1" applyAlignment="1">
      <alignment horizontal="center"/>
    </xf>
    <xf numFmtId="0" fontId="0" fillId="0" borderId="52" xfId="0" applyFont="1" applyFill="1" applyBorder="1" applyAlignment="1">
      <alignment horizontal="center"/>
    </xf>
    <xf numFmtId="9" fontId="24" fillId="0" borderId="0" xfId="0" applyNumberFormat="1" applyFont="1" applyAlignment="1">
      <alignment horizontal="center" vertical="center"/>
    </xf>
    <xf numFmtId="0" fontId="27" fillId="34" borderId="10" xfId="0" applyFont="1" applyFill="1" applyBorder="1" applyAlignment="1">
      <alignment horizontal="center" vertical="center"/>
    </xf>
    <xf numFmtId="2" fontId="24" fillId="33" borderId="22" xfId="0" applyNumberFormat="1" applyFont="1" applyFill="1" applyBorder="1" applyAlignment="1">
      <alignment horizontal="center" vertical="center"/>
    </xf>
    <xf numFmtId="164" fontId="24" fillId="33" borderId="16" xfId="0" applyNumberFormat="1" applyFont="1" applyFill="1" applyBorder="1" applyAlignment="1">
      <alignment horizontal="center" vertical="center" wrapText="1"/>
    </xf>
    <xf numFmtId="164" fontId="24" fillId="33" borderId="22" xfId="0" applyNumberFormat="1" applyFont="1" applyFill="1" applyBorder="1" applyAlignment="1">
      <alignment horizontal="center" vertical="center" wrapText="1"/>
    </xf>
    <xf numFmtId="9" fontId="24" fillId="34" borderId="23" xfId="0" applyNumberFormat="1" applyFont="1" applyFill="1" applyBorder="1" applyAlignment="1">
      <alignment horizontal="center" vertical="center"/>
    </xf>
    <xf numFmtId="164" fontId="24" fillId="0" borderId="10" xfId="0" applyNumberFormat="1" applyFont="1" applyFill="1" applyBorder="1" applyAlignment="1">
      <alignment horizontal="center" vertical="center"/>
    </xf>
    <xf numFmtId="164" fontId="24" fillId="33" borderId="16" xfId="0" applyNumberFormat="1" applyFont="1" applyFill="1" applyBorder="1" applyAlignment="1">
      <alignment horizontal="center" vertical="center"/>
    </xf>
    <xf numFmtId="9" fontId="24" fillId="0" borderId="22" xfId="0" applyNumberFormat="1" applyFont="1" applyFill="1" applyBorder="1" applyAlignment="1">
      <alignment horizontal="center" vertical="center"/>
    </xf>
    <xf numFmtId="0" fontId="16" fillId="0" borderId="10" xfId="0" applyFont="1" applyBorder="1" applyAlignment="1">
      <alignment vertical="center" wrapText="1"/>
    </xf>
    <xf numFmtId="9" fontId="24" fillId="0" borderId="10" xfId="0" applyNumberFormat="1" applyFont="1" applyBorder="1"/>
    <xf numFmtId="0" fontId="0" fillId="70" borderId="17" xfId="0" applyFont="1" applyFill="1" applyBorder="1" applyAlignment="1">
      <alignment horizontal="center"/>
    </xf>
    <xf numFmtId="0" fontId="0" fillId="0" borderId="33" xfId="0" applyFill="1" applyBorder="1" applyAlignment="1">
      <alignment vertical="center"/>
    </xf>
    <xf numFmtId="0" fontId="0" fillId="70" borderId="17" xfId="0" applyFont="1" applyFill="1" applyBorder="1" applyAlignment="1">
      <alignment horizontal="center" vertical="center"/>
    </xf>
    <xf numFmtId="9" fontId="24" fillId="0" borderId="49" xfId="0" applyNumberFormat="1" applyFont="1" applyBorder="1" applyAlignment="1">
      <alignment horizontal="center" vertical="center"/>
    </xf>
    <xf numFmtId="165" fontId="24" fillId="35" borderId="23" xfId="0" applyNumberFormat="1" applyFont="1" applyFill="1" applyBorder="1" applyAlignment="1">
      <alignment horizontal="center" vertical="center"/>
    </xf>
    <xf numFmtId="165" fontId="24" fillId="35" borderId="42" xfId="0" applyNumberFormat="1" applyFont="1" applyFill="1" applyBorder="1" applyAlignment="1">
      <alignment horizontal="center" vertical="center"/>
    </xf>
    <xf numFmtId="0" fontId="0" fillId="70" borderId="10" xfId="0" applyFont="1" applyFill="1" applyBorder="1" applyAlignment="1">
      <alignment horizontal="center" vertical="center"/>
    </xf>
    <xf numFmtId="165" fontId="69" fillId="0" borderId="23" xfId="0" applyNumberFormat="1" applyFont="1" applyFill="1" applyBorder="1" applyAlignment="1">
      <alignment horizontal="center" vertical="center" wrapText="1"/>
    </xf>
    <xf numFmtId="0" fontId="24" fillId="0" borderId="52" xfId="0" applyFont="1" applyFill="1" applyBorder="1" applyAlignment="1">
      <alignment horizontal="center" vertical="center" wrapText="1"/>
    </xf>
    <xf numFmtId="0" fontId="0" fillId="0" borderId="80" xfId="0" applyBorder="1" applyAlignment="1">
      <alignment vertical="center"/>
    </xf>
    <xf numFmtId="0" fontId="0" fillId="0" borderId="37" xfId="0" applyBorder="1"/>
    <xf numFmtId="2" fontId="0" fillId="33" borderId="16" xfId="0" applyNumberFormat="1" applyFill="1" applyBorder="1" applyAlignment="1">
      <alignment horizontal="center" vertical="center"/>
    </xf>
    <xf numFmtId="9" fontId="24" fillId="37" borderId="10" xfId="0" applyNumberFormat="1" applyFont="1" applyFill="1" applyBorder="1"/>
    <xf numFmtId="0" fontId="24" fillId="33" borderId="23" xfId="0" applyFont="1" applyFill="1" applyBorder="1" applyAlignment="1">
      <alignment horizontal="center" vertical="center"/>
    </xf>
    <xf numFmtId="0" fontId="24" fillId="0" borderId="14" xfId="0" applyFont="1" applyBorder="1" applyAlignment="1">
      <alignment horizontal="center" vertical="center"/>
    </xf>
    <xf numFmtId="0" fontId="24" fillId="37" borderId="18"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22" xfId="0" applyFont="1" applyFill="1" applyBorder="1" applyAlignment="1">
      <alignment horizontal="center" vertical="center"/>
    </xf>
    <xf numFmtId="0" fontId="24" fillId="37" borderId="14" xfId="0" applyFont="1" applyFill="1" applyBorder="1" applyAlignment="1">
      <alignment horizontal="center" vertical="center"/>
    </xf>
    <xf numFmtId="0" fontId="24" fillId="37" borderId="50" xfId="0" applyFont="1" applyFill="1" applyBorder="1" applyAlignment="1">
      <alignment horizontal="center" vertical="center"/>
    </xf>
    <xf numFmtId="0" fontId="25" fillId="0" borderId="19" xfId="0" applyFont="1" applyFill="1" applyBorder="1" applyAlignment="1">
      <alignment horizontal="center" vertical="center"/>
    </xf>
    <xf numFmtId="0" fontId="24" fillId="33"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9" fontId="0" fillId="0" borderId="17" xfId="0" applyNumberFormat="1" applyBorder="1" applyAlignment="1">
      <alignment horizontal="center" vertical="center"/>
    </xf>
    <xf numFmtId="17" fontId="19" fillId="0" borderId="0" xfId="0" applyNumberFormat="1" applyFont="1" applyAlignment="1">
      <alignment horizontal="right" vertical="center"/>
    </xf>
    <xf numFmtId="0" fontId="19" fillId="0" borderId="0" xfId="0" applyFont="1" applyAlignment="1">
      <alignment horizontal="right" vertical="center"/>
    </xf>
    <xf numFmtId="9" fontId="24" fillId="37" borderId="39" xfId="0" applyNumberFormat="1" applyFont="1" applyFill="1" applyBorder="1" applyAlignment="1">
      <alignment vertical="center" wrapText="1"/>
    </xf>
    <xf numFmtId="9" fontId="24" fillId="37" borderId="40" xfId="0" applyNumberFormat="1" applyFont="1" applyFill="1" applyBorder="1" applyAlignment="1">
      <alignment vertical="center" wrapText="1"/>
    </xf>
    <xf numFmtId="17" fontId="25" fillId="36" borderId="14" xfId="0" applyNumberFormat="1" applyFont="1" applyFill="1" applyBorder="1" applyAlignment="1">
      <alignment horizontal="center" vertical="center"/>
    </xf>
    <xf numFmtId="0" fontId="0" fillId="0" borderId="10" xfId="0" applyBorder="1" applyAlignment="1">
      <alignment horizontal="left" vertical="center" wrapText="1"/>
    </xf>
    <xf numFmtId="0" fontId="16" fillId="0" borderId="10" xfId="0" applyFont="1" applyBorder="1" applyAlignment="1">
      <alignment horizontal="left" vertical="center" wrapText="1"/>
    </xf>
    <xf numFmtId="0" fontId="24" fillId="0" borderId="55" xfId="0" applyFont="1" applyFill="1" applyBorder="1" applyAlignment="1">
      <alignment horizontal="center" vertical="center" wrapText="1"/>
    </xf>
    <xf numFmtId="165" fontId="24" fillId="34" borderId="10"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165" fontId="24" fillId="0" borderId="14" xfId="0" applyNumberFormat="1" applyFont="1" applyFill="1" applyBorder="1" applyAlignment="1">
      <alignment horizontal="center" vertical="center"/>
    </xf>
    <xf numFmtId="0" fontId="24" fillId="35" borderId="10" xfId="0" applyFont="1" applyFill="1" applyBorder="1" applyAlignment="1">
      <alignment horizontal="center" vertical="center"/>
    </xf>
    <xf numFmtId="0" fontId="24" fillId="33" borderId="10" xfId="0" applyFont="1" applyFill="1" applyBorder="1" applyAlignment="1">
      <alignment horizontal="center" vertical="center"/>
    </xf>
    <xf numFmtId="0" fontId="0" fillId="0" borderId="14" xfId="0" applyBorder="1" applyAlignment="1">
      <alignment horizontal="center" vertical="center"/>
    </xf>
    <xf numFmtId="0" fontId="24" fillId="34" borderId="14" xfId="0" applyFont="1" applyFill="1" applyBorder="1" applyAlignment="1">
      <alignment horizontal="center" vertical="center"/>
    </xf>
    <xf numFmtId="0" fontId="25" fillId="36" borderId="47" xfId="0" applyFont="1" applyFill="1" applyBorder="1" applyAlignment="1">
      <alignment horizontal="center" vertical="center" textRotation="90"/>
    </xf>
    <xf numFmtId="9" fontId="24" fillId="37" borderId="39" xfId="0" applyNumberFormat="1" applyFont="1" applyFill="1" applyBorder="1" applyAlignment="1">
      <alignment horizontal="center" vertical="center" wrapText="1"/>
    </xf>
    <xf numFmtId="9" fontId="24" fillId="37" borderId="0" xfId="0" applyNumberFormat="1" applyFont="1" applyFill="1" applyBorder="1" applyAlignment="1">
      <alignment horizontal="center" vertical="center" wrapText="1"/>
    </xf>
    <xf numFmtId="9" fontId="24" fillId="37" borderId="18" xfId="0" applyNumberFormat="1" applyFont="1" applyFill="1" applyBorder="1" applyAlignment="1">
      <alignment horizontal="center" vertical="center" wrapText="1"/>
    </xf>
    <xf numFmtId="9" fontId="24" fillId="37" borderId="22"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24" fillId="37" borderId="24" xfId="0" applyFont="1" applyFill="1" applyBorder="1" applyAlignment="1">
      <alignment horizontal="center" vertical="center"/>
    </xf>
    <xf numFmtId="0" fontId="24" fillId="37" borderId="17" xfId="0" applyFont="1" applyFill="1" applyBorder="1" applyAlignment="1">
      <alignment horizontal="center" vertical="center"/>
    </xf>
    <xf numFmtId="0" fontId="24" fillId="37" borderId="34" xfId="0" applyFont="1" applyFill="1" applyBorder="1" applyAlignment="1">
      <alignment horizontal="center" vertical="center"/>
    </xf>
    <xf numFmtId="0" fontId="24" fillId="37" borderId="18"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22" xfId="0" applyFont="1" applyFill="1" applyBorder="1" applyAlignment="1">
      <alignment horizontal="center" vertical="center"/>
    </xf>
    <xf numFmtId="0" fontId="24" fillId="37" borderId="14" xfId="0" applyFont="1" applyFill="1" applyBorder="1" applyAlignment="1">
      <alignment horizontal="center" vertical="center"/>
    </xf>
    <xf numFmtId="0" fontId="24" fillId="37" borderId="50" xfId="0" applyFont="1" applyFill="1" applyBorder="1" applyAlignment="1">
      <alignment horizontal="center" vertical="center"/>
    </xf>
    <xf numFmtId="9" fontId="24" fillId="37" borderId="58" xfId="0" applyNumberFormat="1" applyFont="1" applyFill="1" applyBorder="1" applyAlignment="1">
      <alignment horizontal="center" vertical="center" wrapText="1"/>
    </xf>
    <xf numFmtId="0" fontId="24" fillId="37" borderId="85" xfId="0" applyFont="1" applyFill="1" applyBorder="1" applyAlignment="1">
      <alignment horizontal="center" vertical="center"/>
    </xf>
    <xf numFmtId="0" fontId="24" fillId="37" borderId="86" xfId="0" applyFont="1" applyFill="1" applyBorder="1" applyAlignment="1">
      <alignment horizontal="center" vertical="center"/>
    </xf>
    <xf numFmtId="0" fontId="24" fillId="37" borderId="83" xfId="0" applyFont="1" applyFill="1" applyBorder="1" applyAlignment="1">
      <alignment horizontal="center" vertical="center"/>
    </xf>
    <xf numFmtId="10" fontId="24" fillId="33" borderId="10" xfId="0" applyNumberFormat="1" applyFont="1" applyFill="1" applyBorder="1" applyAlignment="1">
      <alignment horizontal="center" vertical="center"/>
    </xf>
    <xf numFmtId="0" fontId="24" fillId="70" borderId="14" xfId="0" applyFont="1" applyFill="1" applyBorder="1" applyAlignment="1">
      <alignment horizontal="center" vertical="center"/>
    </xf>
    <xf numFmtId="0" fontId="24" fillId="70" borderId="12" xfId="0" applyFont="1" applyFill="1" applyBorder="1" applyAlignment="1">
      <alignment horizontal="center" vertical="center"/>
    </xf>
    <xf numFmtId="0" fontId="44" fillId="0" borderId="10" xfId="0" applyFont="1" applyBorder="1" applyAlignment="1">
      <alignment horizontal="center" vertical="center" wrapText="1"/>
    </xf>
    <xf numFmtId="9" fontId="24" fillId="35" borderId="42" xfId="0" applyNumberFormat="1" applyFont="1" applyFill="1" applyBorder="1" applyAlignment="1">
      <alignment horizontal="center" vertical="center"/>
    </xf>
    <xf numFmtId="0" fontId="24" fillId="0" borderId="22" xfId="0" applyFont="1" applyFill="1" applyBorder="1" applyAlignment="1">
      <alignment horizontal="center" vertical="center"/>
    </xf>
    <xf numFmtId="0" fontId="24" fillId="0" borderId="43" xfId="0" applyFont="1" applyFill="1" applyBorder="1" applyAlignment="1">
      <alignment horizontal="center" vertical="center"/>
    </xf>
    <xf numFmtId="164" fontId="24" fillId="42" borderId="22" xfId="0" applyNumberFormat="1" applyFont="1" applyFill="1" applyBorder="1" applyAlignment="1">
      <alignment horizontal="center" vertical="center"/>
    </xf>
    <xf numFmtId="164" fontId="24" fillId="42" borderId="45" xfId="0" applyNumberFormat="1" applyFont="1" applyFill="1" applyBorder="1" applyAlignment="1">
      <alignment horizontal="center" vertical="center"/>
    </xf>
    <xf numFmtId="164" fontId="24" fillId="33" borderId="45" xfId="0" applyNumberFormat="1" applyFont="1" applyFill="1" applyBorder="1" applyAlignment="1">
      <alignment horizontal="center" vertical="center"/>
    </xf>
    <xf numFmtId="164" fontId="24" fillId="34" borderId="45" xfId="0" applyNumberFormat="1" applyFont="1" applyFill="1" applyBorder="1" applyAlignment="1">
      <alignment horizontal="center" vertical="center"/>
    </xf>
    <xf numFmtId="9" fontId="24" fillId="34" borderId="42" xfId="0" applyNumberFormat="1" applyFont="1" applyFill="1" applyBorder="1" applyAlignment="1">
      <alignment horizontal="center" vertical="center"/>
    </xf>
    <xf numFmtId="164" fontId="24" fillId="35" borderId="45" xfId="0" applyNumberFormat="1" applyFont="1" applyFill="1" applyBorder="1" applyAlignment="1">
      <alignment horizontal="center" vertical="center"/>
    </xf>
    <xf numFmtId="164" fontId="24" fillId="34" borderId="43" xfId="0" applyNumberFormat="1" applyFont="1" applyFill="1" applyBorder="1" applyAlignment="1">
      <alignment horizontal="center" vertical="center"/>
    </xf>
    <xf numFmtId="9" fontId="24" fillId="33" borderId="42" xfId="0" applyNumberFormat="1" applyFont="1" applyFill="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left" vertical="center"/>
    </xf>
    <xf numFmtId="0" fontId="24" fillId="0" borderId="23" xfId="0" applyFont="1" applyFill="1" applyBorder="1" applyAlignment="1">
      <alignment horizontal="left" vertical="center"/>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5" fillId="0" borderId="64" xfId="0" applyFont="1" applyBorder="1"/>
    <xf numFmtId="0" fontId="25" fillId="0" borderId="62" xfId="0" applyFont="1" applyBorder="1"/>
    <xf numFmtId="0" fontId="48" fillId="0" borderId="0" xfId="0" applyFont="1" applyFill="1" applyBorder="1" applyAlignment="1">
      <alignment horizontal="center" vertical="center" textRotation="90"/>
    </xf>
    <xf numFmtId="0" fontId="24" fillId="0" borderId="49" xfId="0" applyFont="1" applyFill="1" applyBorder="1" applyAlignment="1">
      <alignment horizontal="left" vertical="center"/>
    </xf>
    <xf numFmtId="0" fontId="24" fillId="0" borderId="50" xfId="0" applyFont="1" applyFill="1" applyBorder="1" applyAlignment="1">
      <alignment horizontal="left" vertical="center"/>
    </xf>
    <xf numFmtId="0" fontId="24" fillId="0" borderId="39" xfId="0" applyFont="1" applyBorder="1" applyAlignment="1">
      <alignment horizontal="left" vertical="center"/>
    </xf>
    <xf numFmtId="0" fontId="24" fillId="0" borderId="39" xfId="0" applyFont="1" applyBorder="1" applyAlignment="1">
      <alignment horizontal="center" vertical="center" wrapText="1"/>
    </xf>
    <xf numFmtId="0" fontId="24" fillId="0" borderId="39" xfId="0" applyFont="1" applyBorder="1" applyAlignment="1">
      <alignment horizontal="center" vertical="center"/>
    </xf>
    <xf numFmtId="0" fontId="24" fillId="0" borderId="88" xfId="0" applyFont="1" applyBorder="1" applyAlignment="1">
      <alignment horizontal="center" vertical="center"/>
    </xf>
    <xf numFmtId="0" fontId="25" fillId="0" borderId="28" xfId="0" applyFont="1" applyBorder="1"/>
    <xf numFmtId="0" fontId="24" fillId="0" borderId="53" xfId="0" applyFont="1" applyBorder="1" applyAlignment="1">
      <alignment horizontal="center" vertical="center"/>
    </xf>
    <xf numFmtId="0" fontId="24" fillId="0" borderId="58" xfId="0" applyFont="1" applyBorder="1" applyAlignment="1">
      <alignment horizontal="left" vertical="center"/>
    </xf>
    <xf numFmtId="0" fontId="24" fillId="0" borderId="58" xfId="0" applyFont="1" applyBorder="1" applyAlignment="1">
      <alignment horizontal="center" vertical="center" wrapText="1"/>
    </xf>
    <xf numFmtId="0" fontId="24" fillId="0" borderId="58" xfId="0" applyFont="1" applyBorder="1" applyAlignment="1">
      <alignment horizontal="center" vertical="center"/>
    </xf>
    <xf numFmtId="0" fontId="24" fillId="0" borderId="63" xfId="0" applyFont="1" applyBorder="1" applyAlignment="1">
      <alignment horizontal="center" vertical="center"/>
    </xf>
    <xf numFmtId="10" fontId="24" fillId="0" borderId="42" xfId="0" applyNumberFormat="1" applyFont="1" applyFill="1" applyBorder="1" applyAlignment="1">
      <alignment horizontal="center" vertical="center"/>
    </xf>
    <xf numFmtId="164" fontId="24" fillId="37" borderId="23" xfId="0" applyNumberFormat="1" applyFont="1" applyFill="1" applyBorder="1" applyAlignment="1">
      <alignment horizontal="center" vertical="center" wrapText="1"/>
    </xf>
    <xf numFmtId="164" fontId="24" fillId="37" borderId="23" xfId="0" applyNumberFormat="1" applyFont="1" applyFill="1" applyBorder="1" applyAlignment="1">
      <alignment horizontal="center" vertical="center"/>
    </xf>
    <xf numFmtId="164" fontId="24" fillId="37" borderId="22" xfId="0" applyNumberFormat="1" applyFont="1" applyFill="1" applyBorder="1" applyAlignment="1">
      <alignment horizontal="center" vertical="center" wrapText="1"/>
    </xf>
    <xf numFmtId="164" fontId="24" fillId="37" borderId="22" xfId="0" applyNumberFormat="1" applyFont="1" applyFill="1" applyBorder="1" applyAlignment="1">
      <alignment horizontal="center" vertical="center"/>
    </xf>
    <xf numFmtId="0" fontId="27" fillId="34" borderId="18" xfId="0" applyFont="1" applyFill="1" applyBorder="1" applyAlignment="1">
      <alignment horizontal="center" vertical="center"/>
    </xf>
    <xf numFmtId="0" fontId="25" fillId="34" borderId="18" xfId="0" applyFont="1" applyFill="1" applyBorder="1" applyAlignment="1">
      <alignment horizontal="center" vertical="center"/>
    </xf>
    <xf numFmtId="0" fontId="22" fillId="0" borderId="23" xfId="0" applyFont="1" applyFill="1" applyBorder="1" applyAlignment="1">
      <alignment horizontal="center" vertical="center" wrapText="1"/>
    </xf>
    <xf numFmtId="0" fontId="24" fillId="0" borderId="84" xfId="0" applyFont="1" applyBorder="1" applyAlignment="1">
      <alignment horizontal="center" vertical="center"/>
    </xf>
    <xf numFmtId="0" fontId="24" fillId="0" borderId="87" xfId="0" applyFont="1" applyBorder="1" applyAlignment="1">
      <alignment horizontal="center" vertical="center"/>
    </xf>
    <xf numFmtId="10" fontId="24" fillId="41" borderId="22" xfId="0" applyNumberFormat="1" applyFont="1" applyFill="1" applyBorder="1" applyAlignment="1">
      <alignment horizontal="center" vertical="center"/>
    </xf>
    <xf numFmtId="0" fontId="24" fillId="0" borderId="22" xfId="0" applyFont="1" applyFill="1" applyBorder="1" applyAlignment="1">
      <alignment horizontal="center"/>
    </xf>
    <xf numFmtId="0" fontId="25" fillId="34" borderId="19"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9" xfId="0" applyFont="1" applyFill="1" applyBorder="1" applyAlignment="1">
      <alignment horizontal="center" vertical="center"/>
    </xf>
    <xf numFmtId="0" fontId="24" fillId="35" borderId="19" xfId="0" applyFont="1" applyFill="1" applyBorder="1" applyAlignment="1">
      <alignment horizontal="center" vertical="center"/>
    </xf>
    <xf numFmtId="10" fontId="24" fillId="0" borderId="19" xfId="0" applyNumberFormat="1" applyFont="1" applyFill="1" applyBorder="1" applyAlignment="1">
      <alignment horizontal="center" vertical="center"/>
    </xf>
    <xf numFmtId="0" fontId="24" fillId="0" borderId="14" xfId="0" applyFont="1" applyFill="1" applyBorder="1" applyAlignment="1">
      <alignment horizontal="center"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0" fontId="24" fillId="37" borderId="18"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22" xfId="0" applyFont="1" applyFill="1" applyBorder="1" applyAlignment="1">
      <alignment horizontal="center" vertical="center"/>
    </xf>
    <xf numFmtId="0" fontId="24" fillId="37" borderId="14" xfId="0" applyFont="1" applyFill="1" applyBorder="1" applyAlignment="1">
      <alignment horizontal="center" vertical="center"/>
    </xf>
    <xf numFmtId="9" fontId="24" fillId="37" borderId="10" xfId="0" applyNumberFormat="1"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10" fontId="24" fillId="41" borderId="10" xfId="0" applyNumberFormat="1" applyFont="1" applyFill="1" applyBorder="1" applyAlignment="1">
      <alignment horizontal="center" vertical="center"/>
    </xf>
    <xf numFmtId="0" fontId="24" fillId="0" borderId="10" xfId="0" applyFont="1" applyFill="1" applyBorder="1" applyAlignment="1">
      <alignment horizontal="center"/>
    </xf>
    <xf numFmtId="0" fontId="24" fillId="0" borderId="27" xfId="0" applyFont="1" applyBorder="1"/>
    <xf numFmtId="0" fontId="24" fillId="0" borderId="23" xfId="0" applyFont="1" applyFill="1" applyBorder="1" applyAlignment="1">
      <alignment horizontal="center"/>
    </xf>
    <xf numFmtId="0" fontId="24" fillId="0" borderId="20" xfId="0" applyFont="1" applyBorder="1"/>
    <xf numFmtId="0" fontId="24" fillId="0" borderId="21" xfId="0" applyFont="1" applyBorder="1"/>
    <xf numFmtId="10" fontId="24" fillId="0" borderId="0" xfId="0" applyNumberFormat="1" applyFont="1" applyFill="1" applyBorder="1" applyAlignment="1">
      <alignment horizontal="center" vertical="center"/>
    </xf>
    <xf numFmtId="165" fontId="24" fillId="35" borderId="22" xfId="0" applyNumberFormat="1" applyFont="1" applyFill="1" applyBorder="1" applyAlignment="1">
      <alignment horizontal="center" vertical="center"/>
    </xf>
    <xf numFmtId="10" fontId="24" fillId="0" borderId="18" xfId="0" applyNumberFormat="1" applyFont="1" applyFill="1" applyBorder="1" applyAlignment="1">
      <alignment horizontal="center" vertical="center"/>
    </xf>
    <xf numFmtId="0" fontId="24" fillId="70" borderId="0" xfId="0" applyFont="1" applyFill="1" applyBorder="1" applyAlignment="1">
      <alignment horizontal="center" vertical="center"/>
    </xf>
    <xf numFmtId="0" fontId="24" fillId="0" borderId="0" xfId="0" applyFont="1" applyFill="1" applyBorder="1" applyAlignment="1">
      <alignment horizontal="center" vertical="center"/>
    </xf>
    <xf numFmtId="9" fontId="24" fillId="0" borderId="0" xfId="0" applyNumberFormat="1" applyFont="1" applyFill="1" applyBorder="1" applyAlignment="1">
      <alignment horizontal="center" vertical="center"/>
    </xf>
    <xf numFmtId="0" fontId="24" fillId="34" borderId="31" xfId="0" applyFont="1" applyFill="1" applyBorder="1" applyAlignment="1">
      <alignment horizontal="center" vertical="center"/>
    </xf>
    <xf numFmtId="0" fontId="24" fillId="41" borderId="10" xfId="0"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24" fillId="0" borderId="31" xfId="0" applyFont="1" applyFill="1" applyBorder="1" applyAlignment="1">
      <alignment horizontal="center" vertical="center"/>
    </xf>
    <xf numFmtId="0" fontId="25" fillId="0" borderId="51" xfId="0" applyFont="1" applyBorder="1" applyAlignment="1">
      <alignment horizontal="right"/>
    </xf>
    <xf numFmtId="0" fontId="25" fillId="0" borderId="54" xfId="0" applyFont="1" applyBorder="1" applyAlignment="1">
      <alignment horizontal="right"/>
    </xf>
    <xf numFmtId="0" fontId="71" fillId="0" borderId="19" xfId="42" applyFont="1" applyFill="1" applyBorder="1" applyAlignment="1">
      <alignment horizontal="left" vertical="center"/>
    </xf>
    <xf numFmtId="0" fontId="24" fillId="0" borderId="19" xfId="0" applyNumberFormat="1" applyFont="1" applyFill="1" applyBorder="1" applyAlignment="1">
      <alignment horizontal="center" vertical="center"/>
    </xf>
    <xf numFmtId="0" fontId="24" fillId="0" borderId="37" xfId="0" applyNumberFormat="1" applyFont="1" applyFill="1" applyBorder="1" applyAlignment="1">
      <alignment horizontal="center" vertical="center"/>
    </xf>
    <xf numFmtId="0" fontId="24" fillId="0" borderId="45" xfId="0" applyNumberFormat="1" applyFont="1" applyFill="1" applyBorder="1" applyAlignment="1">
      <alignment horizontal="center" vertical="center"/>
    </xf>
    <xf numFmtId="0" fontId="24" fillId="0" borderId="19" xfId="0" applyFont="1" applyBorder="1" applyAlignment="1">
      <alignment horizontal="center" vertical="center" wrapText="1"/>
    </xf>
    <xf numFmtId="9" fontId="24" fillId="0" borderId="19" xfId="0" applyNumberFormat="1" applyFont="1" applyBorder="1" applyAlignment="1">
      <alignment horizontal="center" vertical="center"/>
    </xf>
    <xf numFmtId="10" fontId="24" fillId="0" borderId="19" xfId="0" applyNumberFormat="1" applyFont="1" applyBorder="1" applyAlignment="1">
      <alignment horizontal="center" vertical="center"/>
    </xf>
    <xf numFmtId="164" fontId="24" fillId="42" borderId="19" xfId="0" applyNumberFormat="1" applyFont="1" applyFill="1" applyBorder="1" applyAlignment="1">
      <alignment horizontal="center" vertical="center"/>
    </xf>
    <xf numFmtId="164" fontId="24" fillId="33" borderId="19" xfId="0" applyNumberFormat="1" applyFont="1" applyFill="1" applyBorder="1" applyAlignment="1">
      <alignment horizontal="center" vertical="center"/>
    </xf>
    <xf numFmtId="164" fontId="24" fillId="34" borderId="19" xfId="0" applyNumberFormat="1" applyFont="1" applyFill="1" applyBorder="1" applyAlignment="1">
      <alignment horizontal="center" vertical="center"/>
    </xf>
    <xf numFmtId="164" fontId="24" fillId="35" borderId="19" xfId="0" applyNumberFormat="1" applyFont="1" applyFill="1" applyBorder="1" applyAlignment="1">
      <alignment horizontal="center" vertical="center"/>
    </xf>
    <xf numFmtId="9" fontId="24" fillId="0" borderId="30" xfId="0" applyNumberFormat="1" applyFont="1" applyFill="1" applyBorder="1" applyAlignment="1">
      <alignment horizontal="center" vertical="center"/>
    </xf>
    <xf numFmtId="9" fontId="24" fillId="0" borderId="19" xfId="0" applyNumberFormat="1" applyFont="1" applyFill="1" applyBorder="1" applyAlignment="1">
      <alignment horizontal="center" vertical="center"/>
    </xf>
    <xf numFmtId="10" fontId="24" fillId="0" borderId="10" xfId="0" applyNumberFormat="1" applyFont="1" applyFill="1" applyBorder="1" applyAlignment="1">
      <alignment horizontal="center" vertical="center" wrapText="1"/>
    </xf>
    <xf numFmtId="164" fontId="24" fillId="42" borderId="19" xfId="0" applyNumberFormat="1" applyFont="1" applyFill="1" applyBorder="1" applyAlignment="1">
      <alignment horizontal="center" vertical="center" wrapText="1"/>
    </xf>
    <xf numFmtId="0" fontId="24" fillId="40" borderId="10" xfId="0" applyFont="1" applyFill="1" applyBorder="1" applyAlignment="1">
      <alignment horizontal="center" vertical="center"/>
    </xf>
    <xf numFmtId="0" fontId="24" fillId="34" borderId="19" xfId="0" applyFont="1" applyFill="1" applyBorder="1" applyAlignment="1">
      <alignment horizontal="center" vertical="center" wrapText="1"/>
    </xf>
    <xf numFmtId="164" fontId="24" fillId="34" borderId="19" xfId="0" applyNumberFormat="1" applyFont="1" applyFill="1" applyBorder="1" applyAlignment="1">
      <alignment horizontal="center" vertical="center" wrapText="1"/>
    </xf>
    <xf numFmtId="164" fontId="24" fillId="33" borderId="19" xfId="0" applyNumberFormat="1" applyFont="1" applyFill="1" applyBorder="1" applyAlignment="1">
      <alignment horizontal="center" vertical="center" wrapText="1"/>
    </xf>
    <xf numFmtId="0" fontId="24" fillId="33" borderId="19" xfId="0" applyFont="1" applyFill="1" applyBorder="1" applyAlignment="1">
      <alignment horizontal="center" vertical="center" wrapText="1"/>
    </xf>
    <xf numFmtId="2" fontId="24" fillId="37" borderId="10" xfId="0" applyNumberFormat="1" applyFont="1" applyFill="1" applyBorder="1" applyAlignment="1">
      <alignment horizontal="center" vertical="center"/>
    </xf>
    <xf numFmtId="2" fontId="24" fillId="40" borderId="10" xfId="0" applyNumberFormat="1" applyFont="1" applyFill="1" applyBorder="1" applyAlignment="1">
      <alignment horizontal="center" vertical="center"/>
    </xf>
    <xf numFmtId="2" fontId="24" fillId="7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8" fillId="0" borderId="10" xfId="0" applyFont="1" applyFill="1" applyBorder="1" applyAlignment="1">
      <alignment horizontal="center" vertical="center"/>
    </xf>
    <xf numFmtId="165" fontId="24" fillId="35" borderId="16" xfId="0" applyNumberFormat="1" applyFont="1" applyFill="1" applyBorder="1" applyAlignment="1">
      <alignment horizontal="center" vertical="center"/>
    </xf>
    <xf numFmtId="164" fontId="24" fillId="0" borderId="45" xfId="0" applyNumberFormat="1" applyFont="1" applyFill="1" applyBorder="1" applyAlignment="1">
      <alignment horizontal="center" vertical="center"/>
    </xf>
    <xf numFmtId="164" fontId="24" fillId="33" borderId="43" xfId="0" applyNumberFormat="1" applyFont="1" applyFill="1" applyBorder="1" applyAlignment="1">
      <alignment horizontal="center" vertical="center"/>
    </xf>
    <xf numFmtId="10" fontId="24" fillId="37" borderId="10" xfId="0" applyNumberFormat="1" applyFont="1" applyFill="1" applyBorder="1" applyAlignment="1">
      <alignment horizontal="center" vertical="center" wrapText="1"/>
    </xf>
    <xf numFmtId="165" fontId="24" fillId="37" borderId="52" xfId="0" applyNumberFormat="1" applyFont="1" applyFill="1" applyBorder="1" applyAlignment="1">
      <alignment horizontal="center" vertical="center"/>
    </xf>
    <xf numFmtId="165" fontId="70" fillId="70" borderId="22" xfId="0" applyNumberFormat="1" applyFont="1" applyFill="1" applyBorder="1" applyAlignment="1">
      <alignment horizontal="center" vertical="center"/>
    </xf>
    <xf numFmtId="0" fontId="24" fillId="34" borderId="19" xfId="0" applyFont="1" applyFill="1" applyBorder="1" applyAlignment="1">
      <alignment horizontal="center" vertical="center"/>
    </xf>
    <xf numFmtId="0" fontId="24" fillId="0" borderId="41" xfId="0" applyFont="1" applyBorder="1"/>
    <xf numFmtId="10" fontId="24" fillId="41" borderId="18" xfId="0" applyNumberFormat="1" applyFont="1" applyFill="1" applyBorder="1" applyAlignment="1">
      <alignment horizontal="center" vertical="center"/>
    </xf>
    <xf numFmtId="0" fontId="24" fillId="0" borderId="18" xfId="0" applyFont="1" applyFill="1" applyBorder="1" applyAlignment="1">
      <alignment horizontal="center"/>
    </xf>
    <xf numFmtId="165" fontId="24" fillId="35" borderId="18" xfId="0" applyNumberFormat="1" applyFont="1" applyFill="1" applyBorder="1" applyAlignment="1">
      <alignment horizontal="center" vertical="center"/>
    </xf>
    <xf numFmtId="165" fontId="24" fillId="0" borderId="18" xfId="0" applyNumberFormat="1" applyFont="1" applyBorder="1" applyAlignment="1">
      <alignment horizontal="center" vertical="center"/>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xf>
    <xf numFmtId="0" fontId="24" fillId="0" borderId="10" xfId="0" applyFont="1" applyBorder="1" applyAlignment="1">
      <alignment horizontal="center" vertical="center"/>
    </xf>
    <xf numFmtId="0" fontId="24" fillId="0" borderId="30" xfId="0" applyFont="1" applyFill="1" applyBorder="1" applyAlignment="1">
      <alignment horizontal="center" vertical="center"/>
    </xf>
    <xf numFmtId="0" fontId="24" fillId="0" borderId="29" xfId="0" applyFont="1" applyFill="1" applyBorder="1" applyAlignment="1">
      <alignment horizontal="center" vertical="center"/>
    </xf>
    <xf numFmtId="165" fontId="24" fillId="0" borderId="50" xfId="0" applyNumberFormat="1" applyFont="1" applyFill="1" applyBorder="1" applyAlignment="1">
      <alignment horizontal="center" vertical="center"/>
    </xf>
    <xf numFmtId="0" fontId="24" fillId="34" borderId="17" xfId="0" applyFont="1" applyFill="1" applyBorder="1" applyAlignment="1">
      <alignment horizontal="center" vertical="center"/>
    </xf>
    <xf numFmtId="0" fontId="22" fillId="0" borderId="77" xfId="0" applyFont="1" applyFill="1" applyBorder="1" applyAlignment="1">
      <alignment horizontal="center" vertical="center" wrapText="1"/>
    </xf>
    <xf numFmtId="0" fontId="24" fillId="70" borderId="10" xfId="0" applyFont="1" applyFill="1" applyBorder="1" applyAlignment="1">
      <alignment vertical="center"/>
    </xf>
    <xf numFmtId="0" fontId="73" fillId="0" borderId="0" xfId="0" applyFont="1" applyBorder="1" applyAlignment="1">
      <alignment vertical="center" wrapText="1"/>
    </xf>
    <xf numFmtId="10" fontId="0" fillId="0" borderId="0" xfId="0" applyNumberFormat="1" applyBorder="1" applyAlignment="1">
      <alignment horizontal="center" vertical="center"/>
    </xf>
    <xf numFmtId="10" fontId="0" fillId="0" borderId="22" xfId="0" applyNumberFormat="1" applyFill="1" applyBorder="1"/>
    <xf numFmtId="0" fontId="0" fillId="0" borderId="22" xfId="0" applyFont="1" applyFill="1" applyBorder="1" applyAlignment="1">
      <alignment horizontal="center" vertical="center"/>
    </xf>
    <xf numFmtId="0" fontId="24" fillId="0" borderId="78" xfId="0" applyFont="1" applyFill="1" applyBorder="1" applyAlignment="1">
      <alignment horizontal="center" vertical="center" wrapText="1"/>
    </xf>
    <xf numFmtId="0" fontId="0" fillId="70" borderId="16" xfId="0" applyFont="1" applyFill="1" applyBorder="1" applyAlignment="1">
      <alignment horizontal="center" vertical="center"/>
    </xf>
    <xf numFmtId="0" fontId="0" fillId="0" borderId="44" xfId="0" applyBorder="1" applyAlignment="1">
      <alignment wrapText="1"/>
    </xf>
    <xf numFmtId="20" fontId="0" fillId="0" borderId="10" xfId="0" applyNumberFormat="1" applyBorder="1" applyAlignment="1">
      <alignment horizontal="center" vertical="center"/>
    </xf>
    <xf numFmtId="165" fontId="24" fillId="37" borderId="18" xfId="0" applyNumberFormat="1" applyFont="1" applyFill="1" applyBorder="1" applyAlignment="1">
      <alignment horizontal="center" vertical="center"/>
    </xf>
    <xf numFmtId="165" fontId="24" fillId="0" borderId="18" xfId="0" applyNumberFormat="1" applyFont="1" applyFill="1" applyBorder="1" applyAlignment="1">
      <alignment horizontal="center" vertical="center"/>
    </xf>
    <xf numFmtId="0" fontId="24" fillId="0" borderId="57" xfId="0" applyFont="1" applyFill="1" applyBorder="1" applyAlignment="1">
      <alignment horizontal="center" vertical="center"/>
    </xf>
    <xf numFmtId="0" fontId="24" fillId="0" borderId="27" xfId="0" applyFont="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Border="1" applyAlignment="1">
      <alignment horizontal="center" vertical="center"/>
    </xf>
    <xf numFmtId="0" fontId="24" fillId="37" borderId="22" xfId="0" applyNumberFormat="1" applyFont="1" applyFill="1" applyBorder="1" applyAlignment="1">
      <alignment horizontal="center" vertical="center"/>
    </xf>
    <xf numFmtId="0" fontId="24" fillId="0" borderId="22" xfId="0" applyNumberFormat="1" applyFont="1" applyBorder="1" applyAlignment="1">
      <alignment horizontal="center" vertical="center"/>
    </xf>
    <xf numFmtId="0" fontId="24" fillId="0" borderId="22" xfId="0" applyNumberFormat="1" applyFont="1" applyFill="1" applyBorder="1" applyAlignment="1">
      <alignment horizontal="center" vertical="center"/>
    </xf>
    <xf numFmtId="0" fontId="24" fillId="33" borderId="16" xfId="0" applyFont="1" applyFill="1" applyBorder="1" applyAlignment="1">
      <alignment horizontal="center" vertical="center"/>
    </xf>
    <xf numFmtId="9" fontId="24" fillId="34" borderId="30" xfId="0" applyNumberFormat="1" applyFont="1" applyFill="1" applyBorder="1" applyAlignment="1">
      <alignment horizontal="center" vertical="center"/>
    </xf>
    <xf numFmtId="0" fontId="24" fillId="0" borderId="77" xfId="0" applyFont="1" applyBorder="1"/>
    <xf numFmtId="0" fontId="24" fillId="0" borderId="77" xfId="0" applyFont="1" applyBorder="1" applyAlignment="1">
      <alignment horizontal="left" vertical="center"/>
    </xf>
    <xf numFmtId="0" fontId="24" fillId="0" borderId="76" xfId="0" applyFont="1" applyBorder="1" applyAlignment="1">
      <alignment horizontal="left" vertical="center"/>
    </xf>
    <xf numFmtId="0" fontId="24" fillId="0" borderId="38" xfId="0" applyFont="1" applyBorder="1" applyAlignment="1">
      <alignment horizontal="center" vertical="center"/>
    </xf>
    <xf numFmtId="0" fontId="24" fillId="0" borderId="34" xfId="0" applyFont="1" applyBorder="1" applyAlignment="1">
      <alignment horizontal="center" vertical="center"/>
    </xf>
    <xf numFmtId="0" fontId="24" fillId="0" borderId="82" xfId="0" applyFont="1" applyBorder="1" applyAlignment="1">
      <alignment horizontal="center" vertical="center"/>
    </xf>
    <xf numFmtId="164" fontId="24" fillId="35" borderId="22" xfId="0" applyNumberFormat="1" applyFont="1" applyFill="1" applyBorder="1" applyAlignment="1">
      <alignment horizontal="center" vertical="center"/>
    </xf>
    <xf numFmtId="0" fontId="24" fillId="0" borderId="36" xfId="0" applyFont="1" applyBorder="1" applyAlignment="1">
      <alignment horizontal="center" vertical="center"/>
    </xf>
    <xf numFmtId="9" fontId="24" fillId="0" borderId="23" xfId="0" applyNumberFormat="1" applyFont="1" applyFill="1" applyBorder="1" applyAlignment="1">
      <alignment horizontal="center" vertical="center"/>
    </xf>
    <xf numFmtId="0" fontId="24" fillId="0" borderId="62" xfId="0" applyFont="1" applyFill="1" applyBorder="1" applyAlignment="1">
      <alignment horizontal="left" vertical="center"/>
    </xf>
    <xf numFmtId="10" fontId="24" fillId="0" borderId="22" xfId="0" applyNumberFormat="1" applyFont="1" applyBorder="1" applyAlignment="1">
      <alignment horizontal="center" vertical="center"/>
    </xf>
    <xf numFmtId="0" fontId="25" fillId="36" borderId="85" xfId="0" applyFont="1" applyFill="1" applyBorder="1" applyAlignment="1">
      <alignment horizontal="center" vertical="center" wrapText="1"/>
    </xf>
    <xf numFmtId="0" fontId="25" fillId="36" borderId="24" xfId="0" applyFont="1" applyFill="1" applyBorder="1" applyAlignment="1">
      <alignment horizontal="center" vertical="center"/>
    </xf>
    <xf numFmtId="0" fontId="25" fillId="36" borderId="24" xfId="0" applyFont="1" applyFill="1" applyBorder="1" applyAlignment="1">
      <alignment horizontal="center" vertical="center" wrapText="1"/>
    </xf>
    <xf numFmtId="0" fontId="29" fillId="36" borderId="24" xfId="0" applyFont="1" applyFill="1" applyBorder="1" applyAlignment="1">
      <alignment horizontal="center" vertical="center" wrapText="1"/>
    </xf>
    <xf numFmtId="17" fontId="29" fillId="36" borderId="24" xfId="0" applyNumberFormat="1" applyFont="1" applyFill="1" applyBorder="1" applyAlignment="1">
      <alignment horizontal="center" vertical="center" wrapText="1"/>
    </xf>
    <xf numFmtId="17" fontId="25" fillId="36" borderId="24" xfId="0" applyNumberFormat="1" applyFont="1" applyFill="1" applyBorder="1" applyAlignment="1">
      <alignment horizontal="center" vertical="center"/>
    </xf>
    <xf numFmtId="17" fontId="25" fillId="36" borderId="16" xfId="0" applyNumberFormat="1"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34" xfId="0" applyFont="1" applyFill="1" applyBorder="1" applyAlignment="1">
      <alignment horizontal="left" vertical="center"/>
    </xf>
    <xf numFmtId="0" fontId="22" fillId="0" borderId="34" xfId="0" applyFont="1" applyFill="1" applyBorder="1" applyAlignment="1">
      <alignment horizontal="center" vertical="center" wrapText="1"/>
    </xf>
    <xf numFmtId="0" fontId="24" fillId="34" borderId="34" xfId="0" applyFont="1" applyFill="1" applyBorder="1" applyAlignment="1">
      <alignment horizontal="center" vertical="center"/>
    </xf>
    <xf numFmtId="0" fontId="24" fillId="40" borderId="22" xfId="0" applyFont="1" applyFill="1" applyBorder="1" applyAlignment="1">
      <alignment horizontal="center" vertical="center"/>
    </xf>
    <xf numFmtId="10" fontId="24" fillId="0" borderId="18" xfId="0" applyNumberFormat="1" applyFont="1" applyBorder="1" applyAlignment="1">
      <alignment horizontal="center" vertical="center"/>
    </xf>
    <xf numFmtId="2" fontId="24" fillId="0" borderId="31" xfId="0" applyNumberFormat="1" applyFont="1" applyFill="1" applyBorder="1" applyAlignment="1">
      <alignment horizontal="center" vertical="center"/>
    </xf>
    <xf numFmtId="2" fontId="24" fillId="0" borderId="18" xfId="0" applyNumberFormat="1" applyFont="1" applyFill="1" applyBorder="1" applyAlignment="1">
      <alignment horizontal="center" vertical="center"/>
    </xf>
    <xf numFmtId="2" fontId="24" fillId="0" borderId="34" xfId="0" applyNumberFormat="1" applyFont="1" applyFill="1" applyBorder="1" applyAlignment="1">
      <alignment horizontal="center" vertical="center"/>
    </xf>
    <xf numFmtId="2" fontId="24" fillId="0" borderId="36" xfId="0" applyNumberFormat="1" applyFont="1" applyFill="1" applyBorder="1" applyAlignment="1">
      <alignment horizontal="center" vertical="center"/>
    </xf>
    <xf numFmtId="2" fontId="24" fillId="0" borderId="22" xfId="0" applyNumberFormat="1" applyFont="1" applyFill="1" applyBorder="1" applyAlignment="1">
      <alignment horizontal="center" vertical="center"/>
    </xf>
    <xf numFmtId="0" fontId="0" fillId="0" borderId="78" xfId="0" applyFont="1" applyFill="1" applyBorder="1" applyAlignment="1">
      <alignment horizontal="center"/>
    </xf>
    <xf numFmtId="164" fontId="24" fillId="35" borderId="22" xfId="0" applyNumberFormat="1" applyFont="1" applyFill="1" applyBorder="1" applyAlignment="1">
      <alignment horizontal="center" vertical="center" wrapText="1"/>
    </xf>
    <xf numFmtId="0" fontId="24" fillId="37" borderId="27" xfId="0" applyFont="1" applyFill="1" applyBorder="1" applyAlignment="1">
      <alignment horizontal="center" vertical="center"/>
    </xf>
    <xf numFmtId="0" fontId="24" fillId="37" borderId="20" xfId="0" applyFont="1" applyFill="1" applyBorder="1" applyAlignment="1">
      <alignment horizontal="center" vertical="center"/>
    </xf>
    <xf numFmtId="0" fontId="24" fillId="37" borderId="21" xfId="0" applyFont="1" applyFill="1" applyBorder="1" applyAlignment="1">
      <alignment horizontal="center" vertical="center"/>
    </xf>
    <xf numFmtId="0" fontId="24" fillId="34" borderId="0" xfId="0" applyFont="1" applyFill="1" applyAlignment="1">
      <alignment horizontal="center"/>
    </xf>
    <xf numFmtId="0" fontId="25" fillId="34"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24" fillId="0" borderId="14" xfId="0" applyFont="1" applyFill="1" applyBorder="1" applyAlignment="1">
      <alignment horizontal="center"/>
    </xf>
    <xf numFmtId="0" fontId="24" fillId="0" borderId="50" xfId="0" applyFont="1" applyFill="1" applyBorder="1" applyAlignment="1">
      <alignment horizontal="center"/>
    </xf>
    <xf numFmtId="0" fontId="24" fillId="0" borderId="32" xfId="0" applyFont="1" applyFill="1" applyBorder="1" applyAlignment="1">
      <alignment horizontal="center" vertical="center" wrapText="1"/>
    </xf>
    <xf numFmtId="0" fontId="24" fillId="0" borderId="79"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76" xfId="0" applyFont="1" applyBorder="1" applyAlignment="1">
      <alignment horizontal="center" vertical="center" wrapText="1"/>
    </xf>
    <xf numFmtId="1" fontId="0" fillId="43" borderId="16" xfId="0" applyNumberFormat="1" applyFill="1" applyBorder="1" applyAlignment="1">
      <alignment horizontal="center" vertical="center"/>
    </xf>
    <xf numFmtId="0" fontId="0" fillId="43" borderId="16" xfId="0" applyFont="1" applyFill="1" applyBorder="1" applyAlignment="1">
      <alignment horizontal="center" vertical="center" wrapText="1"/>
    </xf>
    <xf numFmtId="0" fontId="24" fillId="35" borderId="22" xfId="0" applyFont="1" applyFill="1" applyBorder="1" applyAlignment="1">
      <alignment horizontal="center" vertical="center"/>
    </xf>
    <xf numFmtId="0" fontId="24" fillId="33" borderId="27" xfId="0" applyFont="1" applyFill="1" applyBorder="1" applyAlignment="1">
      <alignment horizontal="center" vertical="center"/>
    </xf>
    <xf numFmtId="0" fontId="24" fillId="33" borderId="20" xfId="0" applyFont="1" applyFill="1" applyBorder="1" applyAlignment="1">
      <alignment horizontal="center" vertical="center"/>
    </xf>
    <xf numFmtId="0" fontId="24" fillId="33" borderId="90" xfId="0" applyFont="1" applyFill="1" applyBorder="1" applyAlignment="1">
      <alignment horizontal="center" vertical="center"/>
    </xf>
    <xf numFmtId="0" fontId="0" fillId="0" borderId="16" xfId="0" applyBorder="1" applyAlignment="1">
      <alignment horizontal="center" wrapText="1"/>
    </xf>
    <xf numFmtId="0" fontId="31" fillId="0" borderId="16" xfId="0" applyFont="1" applyFill="1" applyBorder="1" applyAlignment="1">
      <alignment horizontal="center"/>
    </xf>
    <xf numFmtId="9" fontId="24" fillId="37" borderId="64" xfId="0" applyNumberFormat="1" applyFont="1" applyFill="1" applyBorder="1" applyAlignment="1">
      <alignment vertical="center" wrapText="1"/>
    </xf>
    <xf numFmtId="0" fontId="0" fillId="35" borderId="23" xfId="0" applyFont="1" applyFill="1" applyBorder="1" applyAlignment="1">
      <alignment horizontal="center" vertical="center" wrapText="1"/>
    </xf>
    <xf numFmtId="9" fontId="24" fillId="37" borderId="28" xfId="0" applyNumberFormat="1" applyFont="1" applyFill="1" applyBorder="1" applyAlignment="1">
      <alignment vertical="center" wrapText="1"/>
    </xf>
    <xf numFmtId="9" fontId="24" fillId="37" borderId="62" xfId="0" applyNumberFormat="1" applyFont="1" applyFill="1" applyBorder="1" applyAlignment="1">
      <alignment vertical="center" wrapText="1"/>
    </xf>
    <xf numFmtId="0" fontId="24" fillId="37" borderId="33" xfId="0" applyFont="1" applyFill="1" applyBorder="1"/>
    <xf numFmtId="0" fontId="24" fillId="37" borderId="19" xfId="0" applyFont="1" applyFill="1" applyBorder="1"/>
    <xf numFmtId="0" fontId="24" fillId="37" borderId="15" xfId="0" applyFont="1" applyFill="1" applyBorder="1"/>
    <xf numFmtId="0" fontId="24" fillId="37" borderId="27" xfId="0" applyFont="1" applyFill="1" applyBorder="1"/>
    <xf numFmtId="0" fontId="0" fillId="37" borderId="23" xfId="0" applyFill="1" applyBorder="1" applyAlignment="1">
      <alignment horizontal="right" wrapText="1"/>
    </xf>
    <xf numFmtId="0" fontId="24" fillId="37" borderId="20" xfId="0" applyFont="1" applyFill="1" applyBorder="1"/>
    <xf numFmtId="0" fontId="24" fillId="37" borderId="19" xfId="0" applyFont="1" applyFill="1" applyBorder="1" applyAlignment="1">
      <alignment horizontal="center" vertical="center"/>
    </xf>
    <xf numFmtId="0" fontId="44" fillId="37" borderId="18" xfId="0" applyFont="1" applyFill="1" applyBorder="1" applyAlignment="1">
      <alignment horizontal="center" vertical="center" wrapText="1"/>
    </xf>
    <xf numFmtId="0" fontId="70" fillId="37" borderId="10" xfId="0" applyFont="1" applyFill="1" applyBorder="1" applyAlignment="1">
      <alignment horizontal="center" vertical="center"/>
    </xf>
    <xf numFmtId="2" fontId="24" fillId="37" borderId="31" xfId="0" applyNumberFormat="1" applyFont="1" applyFill="1" applyBorder="1" applyAlignment="1">
      <alignment horizontal="center" vertical="center"/>
    </xf>
    <xf numFmtId="2" fontId="24" fillId="37" borderId="18" xfId="0" applyNumberFormat="1" applyFont="1" applyFill="1" applyBorder="1" applyAlignment="1">
      <alignment horizontal="center" vertical="center"/>
    </xf>
    <xf numFmtId="2" fontId="24" fillId="37" borderId="36" xfId="0" applyNumberFormat="1" applyFont="1" applyFill="1" applyBorder="1" applyAlignment="1">
      <alignment horizontal="center" vertical="center"/>
    </xf>
    <xf numFmtId="2" fontId="24" fillId="37" borderId="34" xfId="0" applyNumberFormat="1" applyFont="1" applyFill="1" applyBorder="1" applyAlignment="1">
      <alignment horizontal="center" vertical="center"/>
    </xf>
    <xf numFmtId="9" fontId="0" fillId="0" borderId="34" xfId="0" applyNumberFormat="1" applyBorder="1" applyAlignment="1">
      <alignment horizontal="center" vertical="center"/>
    </xf>
    <xf numFmtId="164" fontId="24" fillId="37" borderId="10" xfId="0" applyNumberFormat="1" applyFont="1" applyFill="1" applyBorder="1" applyAlignment="1">
      <alignment horizontal="center" vertical="center" wrapText="1"/>
    </xf>
    <xf numFmtId="0" fontId="24" fillId="0" borderId="48" xfId="0" applyFont="1" applyFill="1" applyBorder="1" applyAlignment="1">
      <alignment horizontal="center" vertical="center"/>
    </xf>
    <xf numFmtId="10" fontId="24" fillId="37" borderId="30" xfId="0" applyNumberFormat="1" applyFont="1" applyFill="1" applyBorder="1" applyAlignment="1">
      <alignment horizontal="center" vertical="center" wrapText="1"/>
    </xf>
    <xf numFmtId="10" fontId="24" fillId="37" borderId="29" xfId="0" applyNumberFormat="1" applyFont="1" applyFill="1" applyBorder="1" applyAlignment="1">
      <alignment horizontal="center" vertical="center" wrapText="1"/>
    </xf>
    <xf numFmtId="9" fontId="24" fillId="37" borderId="33" xfId="0" applyNumberFormat="1" applyFont="1" applyFill="1" applyBorder="1" applyAlignment="1">
      <alignment vertical="center" wrapText="1"/>
    </xf>
    <xf numFmtId="9" fontId="24" fillId="37" borderId="19" xfId="0" applyNumberFormat="1" applyFont="1" applyFill="1" applyBorder="1" applyAlignment="1">
      <alignment vertical="center" wrapText="1"/>
    </xf>
    <xf numFmtId="9" fontId="24" fillId="0" borderId="15" xfId="0" applyNumberFormat="1" applyFont="1" applyBorder="1" applyAlignment="1">
      <alignment horizontal="center" vertical="center"/>
    </xf>
    <xf numFmtId="9" fontId="24" fillId="37" borderId="27" xfId="0" applyNumberFormat="1" applyFont="1" applyFill="1" applyBorder="1" applyAlignment="1">
      <alignment horizontal="center" vertical="center" wrapText="1"/>
    </xf>
    <xf numFmtId="9" fontId="24" fillId="37" borderId="23" xfId="0" applyNumberFormat="1" applyFont="1" applyFill="1" applyBorder="1" applyAlignment="1">
      <alignment horizontal="center" vertical="center" wrapText="1"/>
    </xf>
    <xf numFmtId="9" fontId="24" fillId="37" borderId="20" xfId="0" applyNumberFormat="1" applyFont="1" applyFill="1" applyBorder="1" applyAlignment="1">
      <alignment horizontal="center" vertical="center" wrapText="1"/>
    </xf>
    <xf numFmtId="164" fontId="24" fillId="42" borderId="29" xfId="0" applyNumberFormat="1" applyFont="1" applyFill="1" applyBorder="1" applyAlignment="1">
      <alignment horizontal="center" vertical="center" wrapText="1"/>
    </xf>
    <xf numFmtId="9" fontId="24" fillId="37" borderId="30" xfId="0" applyNumberFormat="1" applyFont="1" applyFill="1" applyBorder="1" applyAlignment="1">
      <alignment vertical="center" wrapText="1"/>
    </xf>
    <xf numFmtId="164" fontId="24" fillId="42" borderId="43" xfId="0" applyNumberFormat="1" applyFont="1" applyFill="1" applyBorder="1" applyAlignment="1">
      <alignment horizontal="center" vertical="center"/>
    </xf>
    <xf numFmtId="9" fontId="24" fillId="35" borderId="30" xfId="0" applyNumberFormat="1" applyFont="1" applyFill="1" applyBorder="1" applyAlignment="1">
      <alignment horizontal="center" vertical="center"/>
    </xf>
    <xf numFmtId="164" fontId="24" fillId="33" borderId="29" xfId="0" applyNumberFormat="1" applyFont="1" applyFill="1" applyBorder="1" applyAlignment="1">
      <alignment horizontal="center" vertical="center" wrapText="1"/>
    </xf>
    <xf numFmtId="9" fontId="24" fillId="33" borderId="30" xfId="0" applyNumberFormat="1" applyFont="1" applyFill="1" applyBorder="1" applyAlignment="1">
      <alignment horizontal="center" vertical="center"/>
    </xf>
    <xf numFmtId="164" fontId="24" fillId="37" borderId="18" xfId="0" applyNumberFormat="1" applyFont="1" applyFill="1" applyBorder="1" applyAlignment="1">
      <alignment horizontal="center" vertical="center" wrapText="1"/>
    </xf>
    <xf numFmtId="164" fontId="24" fillId="37" borderId="18" xfId="0" applyNumberFormat="1" applyFont="1" applyFill="1" applyBorder="1" applyAlignment="1">
      <alignment horizontal="center" vertical="center"/>
    </xf>
    <xf numFmtId="10" fontId="24" fillId="37" borderId="33" xfId="0" applyNumberFormat="1" applyFont="1" applyFill="1" applyBorder="1" applyAlignment="1">
      <alignment horizontal="center" vertical="center" wrapText="1"/>
    </xf>
    <xf numFmtId="10" fontId="24" fillId="0" borderId="18" xfId="0" applyNumberFormat="1" applyFont="1" applyFill="1" applyBorder="1" applyAlignment="1">
      <alignment horizontal="center" vertical="center" wrapText="1"/>
    </xf>
    <xf numFmtId="165" fontId="72" fillId="41" borderId="10" xfId="0" applyNumberFormat="1" applyFont="1" applyFill="1" applyBorder="1" applyAlignment="1">
      <alignment horizontal="center" vertical="center" wrapText="1"/>
    </xf>
    <xf numFmtId="17" fontId="0"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165" fontId="24" fillId="0" borderId="12" xfId="0" applyNumberFormat="1" applyFont="1" applyBorder="1" applyAlignment="1">
      <alignment horizontal="center" vertical="center"/>
    </xf>
    <xf numFmtId="165" fontId="24" fillId="0" borderId="16" xfId="0" applyNumberFormat="1" applyFont="1" applyBorder="1" applyAlignment="1">
      <alignment horizontal="center" vertical="center"/>
    </xf>
    <xf numFmtId="17" fontId="29" fillId="36" borderId="40" xfId="0" applyNumberFormat="1" applyFont="1" applyFill="1" applyBorder="1" applyAlignment="1">
      <alignment horizontal="center" vertical="center" wrapText="1"/>
    </xf>
    <xf numFmtId="0" fontId="25" fillId="36" borderId="64"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76" xfId="0" applyFont="1" applyBorder="1"/>
    <xf numFmtId="0" fontId="25" fillId="36" borderId="64" xfId="0" applyFont="1" applyFill="1" applyBorder="1" applyAlignment="1">
      <alignment horizontal="center" vertical="center"/>
    </xf>
    <xf numFmtId="0" fontId="24" fillId="0" borderId="76" xfId="0" applyFont="1" applyBorder="1" applyAlignment="1">
      <alignment horizontal="center" vertical="center"/>
    </xf>
    <xf numFmtId="0" fontId="24" fillId="37" borderId="10" xfId="0" applyFont="1" applyFill="1" applyBorder="1" applyAlignment="1">
      <alignment vertical="center"/>
    </xf>
    <xf numFmtId="165" fontId="24" fillId="35" borderId="19" xfId="0" applyNumberFormat="1" applyFont="1" applyFill="1" applyBorder="1" applyAlignment="1">
      <alignment horizontal="center" vertical="center"/>
    </xf>
    <xf numFmtId="165" fontId="24" fillId="34" borderId="23" xfId="0" applyNumberFormat="1" applyFont="1" applyFill="1" applyBorder="1" applyAlignment="1">
      <alignment horizontal="center" vertical="center"/>
    </xf>
    <xf numFmtId="165" fontId="24" fillId="33" borderId="23" xfId="0" applyNumberFormat="1" applyFont="1" applyFill="1" applyBorder="1" applyAlignment="1">
      <alignment horizontal="center" vertical="center"/>
    </xf>
    <xf numFmtId="0" fontId="24" fillId="0" borderId="75" xfId="0" applyFont="1" applyBorder="1"/>
    <xf numFmtId="0" fontId="24" fillId="34" borderId="30" xfId="0" applyFont="1" applyFill="1" applyBorder="1" applyAlignment="1">
      <alignment horizontal="center" vertical="center"/>
    </xf>
    <xf numFmtId="165" fontId="24" fillId="0" borderId="15" xfId="0" applyNumberFormat="1" applyFont="1" applyBorder="1" applyAlignment="1">
      <alignment horizontal="center" vertical="center"/>
    </xf>
    <xf numFmtId="0" fontId="0" fillId="0" borderId="33" xfId="0" applyFont="1" applyFill="1" applyBorder="1" applyAlignment="1">
      <alignment horizontal="center"/>
    </xf>
    <xf numFmtId="0" fontId="0" fillId="0" borderId="15" xfId="0" applyFont="1" applyFill="1" applyBorder="1" applyAlignment="1">
      <alignment horizontal="center"/>
    </xf>
    <xf numFmtId="0" fontId="24" fillId="0" borderId="30" xfId="0" applyFont="1" applyFill="1" applyBorder="1" applyAlignment="1">
      <alignment horizontal="center"/>
    </xf>
    <xf numFmtId="0" fontId="24" fillId="0" borderId="19" xfId="0" applyFont="1" applyFill="1" applyBorder="1" applyAlignment="1">
      <alignment horizontal="center"/>
    </xf>
    <xf numFmtId="0" fontId="24" fillId="34" borderId="27" xfId="0" applyFont="1" applyFill="1" applyBorder="1" applyAlignment="1">
      <alignment horizontal="center" vertical="center"/>
    </xf>
    <xf numFmtId="0" fontId="24" fillId="34" borderId="20" xfId="0" applyFont="1" applyFill="1" applyBorder="1" applyAlignment="1">
      <alignment horizontal="center" vertical="center"/>
    </xf>
    <xf numFmtId="165" fontId="24" fillId="35" borderId="90" xfId="0" applyNumberFormat="1" applyFont="1" applyFill="1" applyBorder="1" applyAlignment="1">
      <alignment horizontal="center" vertical="center"/>
    </xf>
    <xf numFmtId="9" fontId="24" fillId="35" borderId="21" xfId="0" applyNumberFormat="1" applyFont="1" applyFill="1" applyBorder="1" applyAlignment="1">
      <alignment horizontal="center" vertical="center"/>
    </xf>
    <xf numFmtId="0" fontId="0" fillId="0" borderId="32" xfId="0" applyFont="1" applyFill="1" applyBorder="1" applyAlignment="1">
      <alignment horizontal="center"/>
    </xf>
    <xf numFmtId="0" fontId="0" fillId="0" borderId="90" xfId="0" applyFont="1" applyFill="1" applyBorder="1" applyAlignment="1">
      <alignment horizontal="center"/>
    </xf>
    <xf numFmtId="165" fontId="24" fillId="34" borderId="27" xfId="0" applyNumberFormat="1" applyFont="1" applyFill="1" applyBorder="1" applyAlignment="1">
      <alignment horizontal="center" vertical="center"/>
    </xf>
    <xf numFmtId="165" fontId="24" fillId="34" borderId="20" xfId="0" applyNumberFormat="1" applyFont="1" applyFill="1" applyBorder="1" applyAlignment="1">
      <alignment horizontal="center" vertical="center"/>
    </xf>
    <xf numFmtId="0" fontId="32" fillId="0" borderId="22" xfId="0" applyFont="1" applyBorder="1" applyAlignment="1">
      <alignment horizontal="center" vertical="center"/>
    </xf>
    <xf numFmtId="0" fontId="32" fillId="34" borderId="22" xfId="0" applyFont="1" applyFill="1" applyBorder="1" applyAlignment="1">
      <alignment horizontal="center" vertical="center"/>
    </xf>
    <xf numFmtId="0" fontId="32" fillId="33" borderId="22" xfId="0" applyFont="1" applyFill="1" applyBorder="1" applyAlignment="1">
      <alignment horizontal="center" vertical="center"/>
    </xf>
    <xf numFmtId="2" fontId="24" fillId="33" borderId="16" xfId="0" applyNumberFormat="1" applyFont="1" applyFill="1" applyBorder="1" applyAlignment="1">
      <alignment horizontal="center" vertical="center"/>
    </xf>
    <xf numFmtId="0" fontId="44" fillId="37" borderId="10"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0" borderId="19" xfId="0" applyNumberFormat="1" applyFont="1" applyBorder="1" applyAlignment="1">
      <alignment horizontal="center" vertical="center"/>
    </xf>
    <xf numFmtId="0" fontId="24" fillId="37" borderId="19" xfId="0" applyNumberFormat="1" applyFont="1" applyFill="1" applyBorder="1" applyAlignment="1">
      <alignment horizontal="center" vertical="center"/>
    </xf>
    <xf numFmtId="0" fontId="24" fillId="34" borderId="19" xfId="0" applyNumberFormat="1" applyFont="1" applyFill="1" applyBorder="1" applyAlignment="1">
      <alignment horizontal="center" vertical="center"/>
    </xf>
    <xf numFmtId="0" fontId="0" fillId="0" borderId="19" xfId="0" applyBorder="1" applyAlignment="1">
      <alignment horizontal="center"/>
    </xf>
    <xf numFmtId="165" fontId="24" fillId="35" borderId="20" xfId="0" applyNumberFormat="1" applyFont="1" applyFill="1" applyBorder="1" applyAlignment="1">
      <alignment horizontal="center" vertical="center"/>
    </xf>
    <xf numFmtId="0" fontId="24" fillId="0" borderId="20" xfId="0" applyNumberFormat="1" applyFont="1" applyBorder="1" applyAlignment="1">
      <alignment horizontal="center" vertical="center"/>
    </xf>
    <xf numFmtId="0" fontId="24" fillId="0" borderId="20" xfId="0" applyNumberFormat="1" applyFont="1" applyFill="1" applyBorder="1" applyAlignment="1">
      <alignment horizontal="center" vertical="center"/>
    </xf>
    <xf numFmtId="0" fontId="24" fillId="34" borderId="20" xfId="0" applyNumberFormat="1" applyFont="1" applyFill="1" applyBorder="1" applyAlignment="1">
      <alignment horizontal="center" vertical="center"/>
    </xf>
    <xf numFmtId="165" fontId="24" fillId="33" borderId="20" xfId="0" applyNumberFormat="1" applyFont="1" applyFill="1" applyBorder="1" applyAlignment="1">
      <alignment horizontal="center" vertical="center"/>
    </xf>
    <xf numFmtId="0" fontId="0" fillId="33" borderId="20" xfId="0" applyFill="1" applyBorder="1" applyAlignment="1">
      <alignment horizontal="center" vertical="center" wrapText="1"/>
    </xf>
    <xf numFmtId="0" fontId="0" fillId="0" borderId="20" xfId="0" applyBorder="1" applyAlignment="1">
      <alignment horizontal="center" wrapText="1"/>
    </xf>
    <xf numFmtId="9" fontId="24" fillId="34" borderId="20" xfId="0" applyNumberFormat="1" applyFont="1" applyFill="1" applyBorder="1" applyAlignment="1">
      <alignment horizontal="center" vertical="center"/>
    </xf>
    <xf numFmtId="9" fontId="24" fillId="34" borderId="10" xfId="0" applyNumberFormat="1" applyFont="1" applyFill="1" applyBorder="1" applyAlignment="1">
      <alignment horizontal="center" vertical="center"/>
    </xf>
    <xf numFmtId="9" fontId="24" fillId="37" borderId="27" xfId="0" applyNumberFormat="1" applyFont="1" applyFill="1" applyBorder="1" applyAlignment="1">
      <alignment vertical="center" wrapText="1"/>
    </xf>
    <xf numFmtId="9" fontId="24" fillId="37" borderId="90" xfId="0" applyNumberFormat="1" applyFont="1" applyFill="1" applyBorder="1" applyAlignment="1">
      <alignment vertical="center" wrapText="1"/>
    </xf>
    <xf numFmtId="9" fontId="24" fillId="37" borderId="16" xfId="0" applyNumberFormat="1" applyFont="1" applyFill="1" applyBorder="1" applyAlignment="1">
      <alignment vertical="center" wrapText="1"/>
    </xf>
    <xf numFmtId="2" fontId="0" fillId="33" borderId="16" xfId="0" applyNumberFormat="1" applyFont="1" applyFill="1" applyBorder="1" applyAlignment="1">
      <alignment horizontal="center" vertical="center" wrapText="1"/>
    </xf>
    <xf numFmtId="165" fontId="24" fillId="34" borderId="21" xfId="0" applyNumberFormat="1" applyFont="1" applyFill="1" applyBorder="1" applyAlignment="1">
      <alignment horizontal="center" vertical="center" wrapText="1"/>
    </xf>
    <xf numFmtId="165" fontId="24" fillId="34" borderId="22" xfId="0" applyNumberFormat="1" applyFont="1" applyFill="1" applyBorder="1" applyAlignment="1">
      <alignment horizontal="center" vertical="center" wrapText="1"/>
    </xf>
    <xf numFmtId="9" fontId="24" fillId="37" borderId="33" xfId="0" applyNumberFormat="1" applyFont="1" applyFill="1" applyBorder="1" applyAlignment="1">
      <alignment horizontal="center" vertical="center" wrapText="1"/>
    </xf>
    <xf numFmtId="9" fontId="24" fillId="37" borderId="19" xfId="0" applyNumberFormat="1" applyFont="1" applyFill="1" applyBorder="1" applyAlignment="1">
      <alignment horizontal="center" vertical="center" wrapText="1"/>
    </xf>
    <xf numFmtId="9" fontId="24" fillId="37" borderId="29" xfId="0" applyNumberFormat="1" applyFont="1" applyFill="1" applyBorder="1" applyAlignment="1">
      <alignment horizontal="center" vertical="center" wrapText="1"/>
    </xf>
    <xf numFmtId="0" fontId="24" fillId="37" borderId="18" xfId="0" applyFont="1" applyFill="1" applyBorder="1"/>
    <xf numFmtId="9" fontId="24" fillId="0" borderId="27" xfId="0" applyNumberFormat="1" applyFont="1" applyFill="1" applyBorder="1" applyAlignment="1">
      <alignment horizontal="center" vertical="center" wrapText="1"/>
    </xf>
    <xf numFmtId="9" fontId="24" fillId="0" borderId="23" xfId="0" applyNumberFormat="1" applyFont="1" applyFill="1" applyBorder="1" applyAlignment="1">
      <alignment horizontal="center" vertical="center" wrapText="1"/>
    </xf>
    <xf numFmtId="9" fontId="24" fillId="0" borderId="20" xfId="0" applyNumberFormat="1" applyFont="1" applyFill="1" applyBorder="1" applyAlignment="1">
      <alignment horizontal="center" vertical="center" wrapText="1"/>
    </xf>
    <xf numFmtId="9" fontId="24" fillId="0" borderId="16" xfId="0" applyNumberFormat="1" applyFont="1" applyFill="1" applyBorder="1" applyAlignment="1">
      <alignment horizontal="center" vertical="center" wrapText="1"/>
    </xf>
    <xf numFmtId="9" fontId="24" fillId="0" borderId="90" xfId="0" applyNumberFormat="1" applyFont="1" applyFill="1" applyBorder="1" applyAlignment="1">
      <alignment horizontal="center" vertical="center" wrapText="1"/>
    </xf>
    <xf numFmtId="0" fontId="0" fillId="37" borderId="18" xfId="0" applyFont="1" applyFill="1" applyBorder="1" applyAlignment="1">
      <alignment horizontal="right"/>
    </xf>
    <xf numFmtId="0" fontId="24" fillId="0" borderId="23" xfId="0" applyFont="1" applyBorder="1"/>
    <xf numFmtId="0" fontId="24" fillId="0" borderId="76" xfId="0" applyFont="1" applyFill="1" applyBorder="1" applyAlignment="1">
      <alignment horizontal="center" vertical="center"/>
    </xf>
    <xf numFmtId="0" fontId="24" fillId="0" borderId="3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89" xfId="0" applyFont="1" applyBorder="1" applyAlignment="1">
      <alignment horizontal="center" vertical="center" wrapText="1"/>
    </xf>
    <xf numFmtId="0" fontId="22" fillId="0" borderId="79" xfId="0" applyFont="1" applyFill="1" applyBorder="1" applyAlignment="1">
      <alignment horizontal="center" vertical="center" wrapText="1"/>
    </xf>
    <xf numFmtId="0" fontId="22" fillId="0" borderId="89" xfId="0" applyFont="1" applyFill="1" applyBorder="1" applyAlignment="1">
      <alignment horizontal="center" vertical="center" wrapText="1"/>
    </xf>
    <xf numFmtId="0" fontId="24" fillId="0" borderId="75" xfId="0" applyFont="1" applyBorder="1" applyAlignment="1">
      <alignment horizontal="center" vertical="center" wrapText="1"/>
    </xf>
    <xf numFmtId="0" fontId="22" fillId="0" borderId="77" xfId="0" applyFont="1" applyBorder="1" applyAlignment="1">
      <alignment horizontal="center" vertical="center" wrapText="1"/>
    </xf>
    <xf numFmtId="0" fontId="24" fillId="0" borderId="79" xfId="0" applyFont="1" applyBorder="1" applyAlignment="1">
      <alignment horizontal="center" vertical="center"/>
    </xf>
    <xf numFmtId="0" fontId="24" fillId="0" borderId="77" xfId="0" applyFont="1" applyBorder="1" applyAlignment="1">
      <alignment horizontal="center" vertical="center"/>
    </xf>
    <xf numFmtId="0" fontId="24" fillId="0" borderId="77" xfId="0" applyFont="1" applyFill="1" applyBorder="1" applyAlignment="1">
      <alignment horizontal="center" vertical="center"/>
    </xf>
    <xf numFmtId="0" fontId="24" fillId="0" borderId="75" xfId="0" applyFont="1" applyBorder="1" applyAlignment="1">
      <alignment horizontal="center" vertical="center"/>
    </xf>
    <xf numFmtId="0" fontId="24" fillId="0" borderId="89" xfId="0" applyFont="1" applyBorder="1" applyAlignment="1">
      <alignment horizontal="center" vertical="center"/>
    </xf>
    <xf numFmtId="165" fontId="24" fillId="0" borderId="77" xfId="0" applyNumberFormat="1" applyFont="1" applyFill="1" applyBorder="1" applyAlignment="1">
      <alignment horizontal="center" vertical="center"/>
    </xf>
    <xf numFmtId="0" fontId="24" fillId="0" borderId="28" xfId="0" applyFont="1" applyBorder="1" applyAlignment="1">
      <alignment horizontal="center" vertical="center"/>
    </xf>
    <xf numFmtId="0" fontId="24" fillId="37" borderId="30" xfId="0" applyFont="1" applyFill="1" applyBorder="1" applyAlignment="1">
      <alignment horizontal="center" vertical="center"/>
    </xf>
    <xf numFmtId="0" fontId="0" fillId="0" borderId="0" xfId="0" applyBorder="1" applyAlignment="1">
      <alignment horizontal="center" vertical="center"/>
    </xf>
    <xf numFmtId="0" fontId="74" fillId="0" borderId="10" xfId="0" applyFont="1" applyBorder="1" applyAlignment="1">
      <alignment vertical="top" wrapText="1"/>
    </xf>
    <xf numFmtId="0" fontId="24" fillId="70" borderId="10" xfId="0" applyFont="1" applyFill="1" applyBorder="1" applyAlignment="1">
      <alignment horizontal="center" vertical="center"/>
    </xf>
    <xf numFmtId="0" fontId="24" fillId="0" borderId="10" xfId="0" applyFont="1" applyBorder="1" applyAlignment="1">
      <alignment horizontal="center" vertical="center"/>
    </xf>
    <xf numFmtId="0" fontId="24" fillId="33" borderId="19" xfId="0" applyFont="1" applyFill="1" applyBorder="1" applyAlignment="1">
      <alignment horizontal="center" vertical="center"/>
    </xf>
    <xf numFmtId="0" fontId="24" fillId="0" borderId="10" xfId="0" applyFont="1" applyFill="1" applyBorder="1" applyAlignment="1">
      <alignment horizontal="center" vertical="center"/>
    </xf>
    <xf numFmtId="0" fontId="24" fillId="35" borderId="19" xfId="0" applyFont="1" applyFill="1" applyBorder="1" applyAlignment="1">
      <alignment horizontal="center" vertical="center"/>
    </xf>
    <xf numFmtId="0" fontId="24" fillId="33" borderId="22" xfId="0" applyFont="1" applyFill="1" applyBorder="1" applyAlignment="1">
      <alignment horizontal="center" vertical="center"/>
    </xf>
    <xf numFmtId="0" fontId="0" fillId="0" borderId="14" xfId="0"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10" fontId="24" fillId="0" borderId="19" xfId="0" applyNumberFormat="1" applyFont="1" applyFill="1" applyBorder="1" applyAlignment="1">
      <alignment horizontal="center" vertical="center"/>
    </xf>
    <xf numFmtId="9" fontId="24" fillId="37" borderId="27" xfId="0" applyNumberFormat="1" applyFont="1" applyFill="1" applyBorder="1" applyAlignment="1">
      <alignment horizontal="center" vertical="center" wrapText="1"/>
    </xf>
    <xf numFmtId="9" fontId="24" fillId="37" borderId="23" xfId="0" applyNumberFormat="1" applyFont="1" applyFill="1" applyBorder="1" applyAlignment="1">
      <alignment horizontal="center" vertical="center" wrapText="1"/>
    </xf>
    <xf numFmtId="9" fontId="24" fillId="37" borderId="21" xfId="0" applyNumberFormat="1" applyFont="1" applyFill="1" applyBorder="1" applyAlignment="1">
      <alignment horizontal="center" vertical="center" wrapText="1"/>
    </xf>
    <xf numFmtId="9" fontId="24" fillId="37" borderId="22" xfId="0" applyNumberFormat="1" applyFont="1" applyFill="1" applyBorder="1" applyAlignment="1">
      <alignment horizontal="center" vertical="center" wrapText="1"/>
    </xf>
    <xf numFmtId="0" fontId="24" fillId="37" borderId="10" xfId="0" applyFont="1" applyFill="1" applyBorder="1" applyAlignment="1">
      <alignment horizontal="center" vertical="center"/>
    </xf>
    <xf numFmtId="0" fontId="24" fillId="37" borderId="22" xfId="0" applyFont="1" applyFill="1" applyBorder="1" applyAlignment="1">
      <alignment horizontal="center" vertical="center"/>
    </xf>
    <xf numFmtId="0" fontId="24" fillId="70" borderId="19" xfId="0" applyFont="1" applyFill="1" applyBorder="1" applyAlignment="1">
      <alignment horizontal="center" vertical="center"/>
    </xf>
    <xf numFmtId="0" fontId="24" fillId="70" borderId="41" xfId="0" applyFont="1" applyFill="1" applyBorder="1" applyAlignment="1">
      <alignment horizontal="center" vertical="center"/>
    </xf>
    <xf numFmtId="0" fontId="24" fillId="70" borderId="44" xfId="0" applyFont="1" applyFill="1" applyBorder="1" applyAlignment="1">
      <alignment horizontal="center" vertical="center" wrapText="1"/>
    </xf>
    <xf numFmtId="0" fontId="24" fillId="70" borderId="37" xfId="0" applyFont="1" applyFill="1" applyBorder="1" applyAlignment="1">
      <alignment horizontal="center" vertical="center"/>
    </xf>
    <xf numFmtId="10" fontId="24" fillId="0" borderId="10" xfId="0" applyNumberFormat="1" applyFont="1" applyFill="1" applyBorder="1" applyAlignment="1">
      <alignment horizontal="center" vertical="center"/>
    </xf>
    <xf numFmtId="0" fontId="0" fillId="0" borderId="10" xfId="0" applyBorder="1" applyAlignment="1">
      <alignment vertical="center" wrapText="1"/>
    </xf>
    <xf numFmtId="0" fontId="44" fillId="0" borderId="19" xfId="0" applyFont="1" applyBorder="1" applyAlignment="1">
      <alignment horizontal="center" vertical="center" wrapText="1"/>
    </xf>
    <xf numFmtId="0" fontId="24" fillId="70" borderId="44" xfId="0" applyFont="1" applyFill="1" applyBorder="1" applyAlignment="1">
      <alignment horizontal="center" vertical="center"/>
    </xf>
    <xf numFmtId="9" fontId="24" fillId="0" borderId="29" xfId="0" applyNumberFormat="1" applyFont="1" applyFill="1" applyBorder="1" applyAlignment="1">
      <alignment horizontal="center" vertical="center"/>
    </xf>
    <xf numFmtId="1" fontId="24" fillId="0" borderId="19" xfId="0" applyNumberFormat="1" applyFont="1" applyFill="1" applyBorder="1" applyAlignment="1">
      <alignment horizontal="center" vertical="center"/>
    </xf>
    <xf numFmtId="165" fontId="24" fillId="34" borderId="19" xfId="0" applyNumberFormat="1" applyFont="1" applyFill="1" applyBorder="1" applyAlignment="1">
      <alignment horizontal="center" vertical="center"/>
    </xf>
    <xf numFmtId="164" fontId="24" fillId="0" borderId="19" xfId="0" applyNumberFormat="1" applyFont="1" applyFill="1" applyBorder="1" applyAlignment="1">
      <alignment horizontal="center" vertical="center"/>
    </xf>
    <xf numFmtId="164" fontId="24" fillId="34" borderId="29" xfId="0" applyNumberFormat="1" applyFont="1" applyFill="1" applyBorder="1" applyAlignment="1">
      <alignment horizontal="center" vertical="center" wrapText="1"/>
    </xf>
    <xf numFmtId="10" fontId="24" fillId="0" borderId="33" xfId="0" applyNumberFormat="1" applyFont="1" applyFill="1" applyBorder="1" applyAlignment="1">
      <alignment horizontal="center" vertical="center" wrapText="1"/>
    </xf>
    <xf numFmtId="9" fontId="24" fillId="33" borderId="10" xfId="0" applyNumberFormat="1" applyFont="1" applyFill="1" applyBorder="1" applyAlignment="1">
      <alignment horizontal="center" vertical="center"/>
    </xf>
    <xf numFmtId="9" fontId="24" fillId="35" borderId="10" xfId="0" applyNumberFormat="1" applyFont="1" applyFill="1" applyBorder="1" applyAlignment="1">
      <alignment horizontal="center" vertical="center"/>
    </xf>
    <xf numFmtId="10" fontId="24" fillId="41" borderId="10" xfId="0" applyNumberFormat="1" applyFont="1" applyFill="1" applyBorder="1" applyAlignment="1">
      <alignment horizontal="center" vertical="center" wrapText="1"/>
    </xf>
    <xf numFmtId="9" fontId="24" fillId="0" borderId="27" xfId="0" applyNumberFormat="1" applyFont="1" applyBorder="1" applyAlignment="1">
      <alignment horizontal="center" vertical="center"/>
    </xf>
    <xf numFmtId="9" fontId="24" fillId="0" borderId="20" xfId="0" applyNumberFormat="1" applyFont="1" applyBorder="1" applyAlignment="1">
      <alignment horizontal="center" vertical="center"/>
    </xf>
    <xf numFmtId="9" fontId="24" fillId="37" borderId="20" xfId="0" applyNumberFormat="1" applyFont="1" applyFill="1" applyBorder="1" applyAlignment="1">
      <alignment horizontal="center" vertical="center"/>
    </xf>
    <xf numFmtId="9" fontId="24" fillId="0" borderId="20" xfId="0" applyNumberFormat="1" applyFont="1" applyFill="1" applyBorder="1" applyAlignment="1">
      <alignment horizontal="center" vertical="center"/>
    </xf>
    <xf numFmtId="9" fontId="24" fillId="0" borderId="21" xfId="0" applyNumberFormat="1" applyFont="1" applyFill="1" applyBorder="1" applyAlignment="1">
      <alignment horizontal="center" vertical="center"/>
    </xf>
    <xf numFmtId="10" fontId="24" fillId="0" borderId="30" xfId="0" applyNumberFormat="1" applyFont="1" applyFill="1" applyBorder="1" applyAlignment="1">
      <alignment horizontal="center" vertical="center" wrapText="1"/>
    </xf>
    <xf numFmtId="10" fontId="24" fillId="0" borderId="29" xfId="0" applyNumberFormat="1" applyFont="1" applyFill="1" applyBorder="1" applyAlignment="1">
      <alignment horizontal="center" vertical="center" wrapText="1"/>
    </xf>
    <xf numFmtId="164" fontId="24" fillId="34" borderId="29" xfId="0" applyNumberFormat="1" applyFont="1" applyFill="1" applyBorder="1" applyAlignment="1">
      <alignment horizontal="center" vertical="center"/>
    </xf>
    <xf numFmtId="164" fontId="24" fillId="33" borderId="29" xfId="0" applyNumberFormat="1" applyFont="1" applyFill="1" applyBorder="1" applyAlignment="1">
      <alignment horizontal="center" vertical="center"/>
    </xf>
    <xf numFmtId="164" fontId="24" fillId="42" borderId="29" xfId="0" applyNumberFormat="1" applyFont="1" applyFill="1" applyBorder="1" applyAlignment="1">
      <alignment horizontal="center" vertical="center"/>
    </xf>
    <xf numFmtId="165" fontId="24" fillId="34" borderId="18" xfId="0" applyNumberFormat="1" applyFont="1" applyFill="1" applyBorder="1" applyAlignment="1">
      <alignment horizontal="center" vertical="center"/>
    </xf>
    <xf numFmtId="165" fontId="24" fillId="33" borderId="16" xfId="0" applyNumberFormat="1" applyFont="1" applyFill="1" applyBorder="1" applyAlignment="1">
      <alignment horizontal="center" vertical="center"/>
    </xf>
    <xf numFmtId="165" fontId="24" fillId="33" borderId="18" xfId="0" applyNumberFormat="1" applyFont="1" applyFill="1" applyBorder="1" applyAlignment="1">
      <alignment horizontal="center" vertical="center"/>
    </xf>
    <xf numFmtId="165" fontId="24" fillId="34" borderId="33" xfId="0" applyNumberFormat="1" applyFont="1" applyFill="1" applyBorder="1" applyAlignment="1">
      <alignment horizontal="center" vertical="center"/>
    </xf>
    <xf numFmtId="165" fontId="24" fillId="34" borderId="15" xfId="0" applyNumberFormat="1" applyFont="1" applyFill="1" applyBorder="1" applyAlignment="1">
      <alignment horizontal="center" vertical="center"/>
    </xf>
    <xf numFmtId="164" fontId="24" fillId="0" borderId="29" xfId="0" applyNumberFormat="1" applyFont="1" applyFill="1" applyBorder="1" applyAlignment="1">
      <alignment horizontal="center" vertical="center"/>
    </xf>
    <xf numFmtId="2" fontId="24" fillId="70" borderId="19" xfId="0" applyNumberFormat="1" applyFont="1" applyFill="1" applyBorder="1" applyAlignment="1">
      <alignment horizontal="center" vertical="center"/>
    </xf>
    <xf numFmtId="165" fontId="24" fillId="33" borderId="19" xfId="0" applyNumberFormat="1" applyFont="1" applyFill="1" applyBorder="1" applyAlignment="1">
      <alignment horizontal="center" vertical="center"/>
    </xf>
    <xf numFmtId="20" fontId="0" fillId="0" borderId="19" xfId="0" applyNumberFormat="1" applyBorder="1" applyAlignment="1">
      <alignment horizontal="center" vertical="center"/>
    </xf>
    <xf numFmtId="0" fontId="25" fillId="34" borderId="19" xfId="0" applyFont="1" applyFill="1" applyBorder="1" applyAlignment="1">
      <alignment horizontal="center" vertical="center" wrapText="1"/>
    </xf>
    <xf numFmtId="164" fontId="24" fillId="33" borderId="15" xfId="0" applyNumberFormat="1" applyFont="1" applyFill="1" applyBorder="1" applyAlignment="1">
      <alignment horizontal="center" vertical="center"/>
    </xf>
    <xf numFmtId="17" fontId="25" fillId="36" borderId="15" xfId="0" applyNumberFormat="1" applyFont="1" applyFill="1" applyBorder="1" applyAlignment="1">
      <alignment horizontal="center" vertical="center"/>
    </xf>
    <xf numFmtId="0" fontId="24" fillId="40" borderId="19" xfId="0" applyFont="1" applyFill="1" applyBorder="1" applyAlignment="1">
      <alignment horizontal="center" vertical="center"/>
    </xf>
    <xf numFmtId="0" fontId="24" fillId="40" borderId="29" xfId="0" applyFont="1" applyFill="1" applyBorder="1" applyAlignment="1">
      <alignment horizontal="center" vertical="center"/>
    </xf>
    <xf numFmtId="10" fontId="24" fillId="0" borderId="33" xfId="0" applyNumberFormat="1" applyFont="1" applyBorder="1" applyAlignment="1">
      <alignment horizontal="center" vertical="center"/>
    </xf>
    <xf numFmtId="0" fontId="24" fillId="34" borderId="33" xfId="0" applyFont="1" applyFill="1" applyBorder="1" applyAlignment="1">
      <alignment horizontal="center" vertical="center"/>
    </xf>
    <xf numFmtId="0" fontId="24" fillId="34" borderId="19" xfId="0" applyFont="1" applyFill="1" applyBorder="1" applyAlignment="1">
      <alignment horizontal="center"/>
    </xf>
    <xf numFmtId="0" fontId="24" fillId="0" borderId="0" xfId="0" applyFont="1" applyFill="1" applyAlignment="1">
      <alignment horizontal="center" vertical="center"/>
    </xf>
    <xf numFmtId="165" fontId="27" fillId="33" borderId="10" xfId="0" applyNumberFormat="1" applyFont="1" applyFill="1" applyBorder="1" applyAlignment="1">
      <alignment horizontal="center" vertical="center"/>
    </xf>
    <xf numFmtId="0" fontId="24" fillId="0" borderId="54" xfId="0" applyFont="1" applyFill="1" applyBorder="1" applyAlignment="1">
      <alignment horizontal="center" vertical="center" wrapText="1"/>
    </xf>
    <xf numFmtId="0" fontId="24" fillId="70" borderId="10" xfId="0" applyFont="1" applyFill="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xf>
    <xf numFmtId="165" fontId="24" fillId="0" borderId="10" xfId="0" applyNumberFormat="1" applyFont="1" applyFill="1" applyBorder="1" applyAlignment="1">
      <alignment horizontal="center" vertical="center"/>
    </xf>
    <xf numFmtId="0" fontId="24" fillId="33" borderId="10" xfId="0" applyFont="1" applyFill="1" applyBorder="1" applyAlignment="1">
      <alignment horizontal="center" vertical="center"/>
    </xf>
    <xf numFmtId="0" fontId="24" fillId="35" borderId="14" xfId="0" applyFont="1" applyFill="1" applyBorder="1" applyAlignment="1">
      <alignment horizontal="center" vertical="center"/>
    </xf>
    <xf numFmtId="10" fontId="24" fillId="0" borderId="2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0" fillId="0" borderId="14" xfId="0" applyBorder="1" applyAlignment="1">
      <alignment horizontal="center"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165" fontId="24" fillId="0" borderId="19" xfId="0" applyNumberFormat="1" applyFont="1" applyFill="1" applyBorder="1" applyAlignment="1">
      <alignment horizontal="center" vertical="center"/>
    </xf>
    <xf numFmtId="165" fontId="24" fillId="0" borderId="14" xfId="0" applyNumberFormat="1"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14" xfId="0" applyFont="1" applyFill="1" applyBorder="1" applyAlignment="1">
      <alignment horizontal="center" vertical="center"/>
    </xf>
    <xf numFmtId="0" fontId="24" fillId="70" borderId="19" xfId="0" applyFont="1" applyFill="1" applyBorder="1" applyAlignment="1">
      <alignment horizontal="center" vertical="center"/>
    </xf>
    <xf numFmtId="165" fontId="24" fillId="0" borderId="19" xfId="0" applyNumberFormat="1" applyFont="1" applyBorder="1" applyAlignment="1">
      <alignment horizontal="center" vertical="center"/>
    </xf>
    <xf numFmtId="0" fontId="24" fillId="0" borderId="86" xfId="0" applyFont="1" applyFill="1" applyBorder="1" applyAlignment="1">
      <alignment horizontal="center" vertical="center" wrapText="1"/>
    </xf>
    <xf numFmtId="0" fontId="24" fillId="37" borderId="15" xfId="0" applyFont="1" applyFill="1" applyBorder="1" applyAlignment="1">
      <alignment horizontal="center" vertical="center"/>
    </xf>
    <xf numFmtId="0" fontId="24" fillId="0" borderId="44" xfId="0" applyFont="1" applyBorder="1" applyAlignment="1">
      <alignment horizontal="left" vertical="center"/>
    </xf>
    <xf numFmtId="0" fontId="24" fillId="33" borderId="16" xfId="0" applyFont="1" applyFill="1" applyBorder="1" applyAlignment="1">
      <alignment horizontal="center" vertical="center"/>
    </xf>
    <xf numFmtId="0" fontId="24" fillId="33" borderId="23" xfId="0" applyFont="1" applyFill="1" applyBorder="1" applyAlignment="1">
      <alignment horizontal="center" vertical="center"/>
    </xf>
    <xf numFmtId="10"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37" borderId="33" xfId="0" applyFont="1" applyFill="1" applyBorder="1" applyAlignment="1">
      <alignment horizontal="center" vertical="center"/>
    </xf>
    <xf numFmtId="165" fontId="27" fillId="0" borderId="19" xfId="0" applyNumberFormat="1" applyFont="1" applyBorder="1" applyAlignment="1">
      <alignment horizontal="center"/>
    </xf>
    <xf numFmtId="1" fontId="24" fillId="0" borderId="19" xfId="0" applyNumberFormat="1" applyFont="1" applyBorder="1" applyAlignment="1">
      <alignment horizontal="center"/>
    </xf>
    <xf numFmtId="165" fontId="24" fillId="34" borderId="30" xfId="0" applyNumberFormat="1" applyFont="1" applyFill="1" applyBorder="1" applyAlignment="1">
      <alignment horizontal="center" vertical="center"/>
    </xf>
    <xf numFmtId="165" fontId="24" fillId="34" borderId="29" xfId="0" applyNumberFormat="1" applyFont="1" applyFill="1" applyBorder="1" applyAlignment="1">
      <alignment horizontal="center" vertical="center"/>
    </xf>
    <xf numFmtId="0" fontId="24" fillId="37" borderId="29" xfId="0" applyFont="1" applyFill="1" applyBorder="1" applyAlignment="1">
      <alignment horizontal="center" vertical="center"/>
    </xf>
    <xf numFmtId="0" fontId="24" fillId="43" borderId="10" xfId="0" applyFont="1" applyFill="1" applyBorder="1" applyAlignment="1">
      <alignment horizontal="center" vertical="center"/>
    </xf>
    <xf numFmtId="10" fontId="24" fillId="41" borderId="30" xfId="0" applyNumberFormat="1" applyFont="1" applyFill="1" applyBorder="1" applyAlignment="1">
      <alignment horizontal="center" vertical="center" wrapText="1"/>
    </xf>
    <xf numFmtId="10" fontId="24" fillId="41" borderId="29" xfId="0" applyNumberFormat="1" applyFont="1" applyFill="1" applyBorder="1" applyAlignment="1">
      <alignment horizontal="center" vertical="center" wrapText="1"/>
    </xf>
    <xf numFmtId="17" fontId="25" fillId="36" borderId="19" xfId="0" applyNumberFormat="1" applyFont="1" applyFill="1" applyBorder="1" applyAlignment="1">
      <alignment horizontal="center" vertical="center"/>
    </xf>
    <xf numFmtId="9" fontId="24" fillId="35" borderId="19" xfId="0" applyNumberFormat="1" applyFont="1" applyFill="1" applyBorder="1" applyAlignment="1">
      <alignment horizontal="center" vertical="center"/>
    </xf>
    <xf numFmtId="10" fontId="24" fillId="41" borderId="19" xfId="0" applyNumberFormat="1" applyFont="1" applyFill="1" applyBorder="1" applyAlignment="1">
      <alignment horizontal="center" vertical="center" wrapText="1"/>
    </xf>
    <xf numFmtId="0" fontId="24" fillId="0" borderId="91" xfId="0" applyFont="1" applyBorder="1"/>
    <xf numFmtId="0" fontId="24" fillId="0" borderId="84" xfId="0" applyFont="1" applyBorder="1"/>
    <xf numFmtId="0" fontId="24" fillId="0" borderId="92" xfId="0" applyFont="1" applyBorder="1"/>
    <xf numFmtId="0" fontId="24" fillId="70" borderId="10" xfId="0" applyFont="1" applyFill="1" applyBorder="1" applyAlignment="1">
      <alignment horizontal="center" vertical="center" wrapText="1"/>
    </xf>
    <xf numFmtId="0" fontId="24" fillId="40" borderId="14" xfId="0" applyFont="1" applyFill="1" applyBorder="1" applyAlignment="1">
      <alignment horizontal="center" vertical="center"/>
    </xf>
    <xf numFmtId="2" fontId="24" fillId="70" borderId="14" xfId="0" applyNumberFormat="1" applyFont="1" applyFill="1" applyBorder="1" applyAlignment="1">
      <alignment horizontal="center" vertical="center"/>
    </xf>
    <xf numFmtId="9" fontId="24" fillId="33" borderId="10" xfId="0" applyNumberFormat="1" applyFont="1" applyFill="1" applyBorder="1" applyAlignment="1">
      <alignment horizontal="center" vertical="center" wrapText="1"/>
    </xf>
    <xf numFmtId="0" fontId="24" fillId="0" borderId="50" xfId="0" applyFont="1" applyBorder="1"/>
    <xf numFmtId="0" fontId="24" fillId="0" borderId="14" xfId="0" applyFont="1" applyFill="1" applyBorder="1" applyAlignment="1">
      <alignment horizontal="left" vertical="center"/>
    </xf>
    <xf numFmtId="0" fontId="24" fillId="41" borderId="19" xfId="0" applyFont="1" applyFill="1" applyBorder="1" applyAlignment="1">
      <alignment horizontal="center" vertical="center"/>
    </xf>
    <xf numFmtId="0" fontId="22" fillId="0" borderId="89" xfId="0" applyFont="1" applyBorder="1" applyAlignment="1">
      <alignment horizontal="center" vertical="center" wrapText="1"/>
    </xf>
    <xf numFmtId="1" fontId="24" fillId="0" borderId="23" xfId="0" applyNumberFormat="1" applyFont="1" applyFill="1" applyBorder="1" applyAlignment="1">
      <alignment horizontal="center" vertical="center" wrapText="1"/>
    </xf>
    <xf numFmtId="1" fontId="24" fillId="0" borderId="23" xfId="0" applyNumberFormat="1" applyFont="1" applyFill="1" applyBorder="1" applyAlignment="1">
      <alignment horizontal="center" vertical="center"/>
    </xf>
    <xf numFmtId="9" fontId="24" fillId="33" borderId="29" xfId="0" applyNumberFormat="1" applyFont="1" applyFill="1" applyBorder="1" applyAlignment="1">
      <alignment horizontal="center" vertical="center"/>
    </xf>
    <xf numFmtId="0" fontId="0" fillId="0" borderId="48" xfId="0" applyFont="1" applyFill="1" applyBorder="1" applyAlignment="1">
      <alignment horizontal="center" vertical="center" wrapText="1"/>
    </xf>
    <xf numFmtId="0" fontId="24" fillId="70" borderId="10" xfId="0" applyFont="1" applyFill="1" applyBorder="1" applyAlignment="1">
      <alignment horizontal="center" vertical="center"/>
    </xf>
    <xf numFmtId="0" fontId="24" fillId="0" borderId="10" xfId="0" applyFont="1" applyBorder="1" applyAlignment="1">
      <alignment horizontal="center" vertical="center"/>
    </xf>
    <xf numFmtId="0" fontId="24" fillId="0" borderId="10"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19" xfId="0" applyFont="1" applyBorder="1" applyAlignment="1">
      <alignment horizontal="center" vertical="center"/>
    </xf>
    <xf numFmtId="0" fontId="24" fillId="0" borderId="14" xfId="0" applyFont="1" applyBorder="1" applyAlignment="1">
      <alignment horizontal="center" vertical="center"/>
    </xf>
    <xf numFmtId="0" fontId="24" fillId="37" borderId="10" xfId="0" applyFont="1" applyFill="1" applyBorder="1" applyAlignment="1">
      <alignment horizontal="center" vertical="center"/>
    </xf>
    <xf numFmtId="0" fontId="24" fillId="70" borderId="19" xfId="0" applyFont="1" applyFill="1" applyBorder="1" applyAlignment="1">
      <alignment horizontal="center" vertical="center"/>
    </xf>
    <xf numFmtId="0" fontId="24" fillId="37" borderId="16" xfId="0" applyFont="1" applyFill="1" applyBorder="1" applyAlignment="1">
      <alignment horizontal="center" vertical="center"/>
    </xf>
    <xf numFmtId="0" fontId="24" fillId="37" borderId="15" xfId="0" applyFont="1" applyFill="1" applyBorder="1" applyAlignment="1">
      <alignment horizontal="center" vertical="center"/>
    </xf>
    <xf numFmtId="10" fontId="24" fillId="0" borderId="10" xfId="0" applyNumberFormat="1" applyFont="1" applyFill="1" applyBorder="1" applyAlignment="1">
      <alignment horizontal="center" vertical="center"/>
    </xf>
    <xf numFmtId="2" fontId="24" fillId="0" borderId="19" xfId="0" applyNumberFormat="1" applyFont="1" applyFill="1" applyBorder="1" applyAlignment="1">
      <alignment horizontal="center" vertical="center"/>
    </xf>
    <xf numFmtId="0" fontId="29" fillId="36" borderId="88" xfId="0" applyFont="1" applyFill="1" applyBorder="1" applyAlignment="1">
      <alignment horizontal="center" vertical="center" wrapText="1"/>
    </xf>
    <xf numFmtId="0" fontId="24" fillId="37" borderId="93" xfId="0" applyFont="1" applyFill="1" applyBorder="1" applyAlignment="1">
      <alignment horizontal="center" vertical="center"/>
    </xf>
    <xf numFmtId="0" fontId="24" fillId="37" borderId="84" xfId="0" applyFont="1" applyFill="1" applyBorder="1" applyAlignment="1">
      <alignment horizontal="center" vertical="center"/>
    </xf>
    <xf numFmtId="10" fontId="24" fillId="0" borderId="84" xfId="0" applyNumberFormat="1" applyFont="1" applyFill="1" applyBorder="1" applyAlignment="1">
      <alignment horizontal="center" vertical="center"/>
    </xf>
    <xf numFmtId="9" fontId="24" fillId="0" borderId="92" xfId="0" applyNumberFormat="1" applyFont="1" applyBorder="1" applyAlignment="1">
      <alignment horizontal="center" vertical="center"/>
    </xf>
    <xf numFmtId="0" fontId="24" fillId="0" borderId="91" xfId="0" applyFont="1" applyBorder="1" applyAlignment="1">
      <alignment horizontal="center" vertical="center"/>
    </xf>
    <xf numFmtId="0" fontId="24" fillId="34" borderId="84" xfId="0" applyFont="1" applyFill="1" applyBorder="1" applyAlignment="1">
      <alignment horizontal="center" vertical="center"/>
    </xf>
    <xf numFmtId="0" fontId="24" fillId="35" borderId="84" xfId="0" applyFont="1" applyFill="1" applyBorder="1" applyAlignment="1">
      <alignment horizontal="center" vertical="center"/>
    </xf>
    <xf numFmtId="165" fontId="27" fillId="0" borderId="84" xfId="0" applyNumberFormat="1" applyFont="1" applyBorder="1" applyAlignment="1">
      <alignment horizontal="center" vertical="center"/>
    </xf>
    <xf numFmtId="1" fontId="24" fillId="0" borderId="87" xfId="0" applyNumberFormat="1" applyFont="1" applyBorder="1" applyAlignment="1">
      <alignment horizontal="center" vertical="center"/>
    </xf>
    <xf numFmtId="1" fontId="24" fillId="0" borderId="84" xfId="0" applyNumberFormat="1" applyFont="1" applyBorder="1" applyAlignment="1">
      <alignment horizontal="center" vertical="center"/>
    </xf>
    <xf numFmtId="0" fontId="24" fillId="37" borderId="91" xfId="0" applyFont="1" applyFill="1" applyBorder="1" applyAlignment="1">
      <alignment horizontal="center" vertical="center"/>
    </xf>
    <xf numFmtId="0" fontId="24" fillId="37" borderId="87" xfId="0" applyFont="1" applyFill="1" applyBorder="1" applyAlignment="1">
      <alignment horizontal="center" vertical="center"/>
    </xf>
    <xf numFmtId="0" fontId="24" fillId="34" borderId="93" xfId="0" applyFont="1" applyFill="1" applyBorder="1" applyAlignment="1">
      <alignment horizontal="center" vertical="center"/>
    </xf>
    <xf numFmtId="165" fontId="24" fillId="37" borderId="84" xfId="0" applyNumberFormat="1" applyFont="1" applyFill="1" applyBorder="1" applyAlignment="1">
      <alignment horizontal="center" vertical="center"/>
    </xf>
    <xf numFmtId="0" fontId="24" fillId="0" borderId="84" xfId="0" applyNumberFormat="1" applyFont="1" applyFill="1" applyBorder="1" applyAlignment="1">
      <alignment horizontal="center" vertical="center"/>
    </xf>
    <xf numFmtId="0" fontId="24" fillId="37" borderId="84" xfId="0" applyNumberFormat="1" applyFont="1" applyFill="1" applyBorder="1" applyAlignment="1">
      <alignment horizontal="center" vertical="center"/>
    </xf>
    <xf numFmtId="0" fontId="24" fillId="34" borderId="84" xfId="0" applyNumberFormat="1" applyFont="1" applyFill="1" applyBorder="1" applyAlignment="1">
      <alignment horizontal="center" vertical="center"/>
    </xf>
    <xf numFmtId="0" fontId="24" fillId="0" borderId="84" xfId="0" applyNumberFormat="1" applyFont="1" applyBorder="1" applyAlignment="1">
      <alignment horizontal="center" vertical="center"/>
    </xf>
    <xf numFmtId="0" fontId="22" fillId="0" borderId="80"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4" fillId="0" borderId="51" xfId="0" applyFont="1" applyBorder="1" applyAlignment="1">
      <alignment horizontal="center" vertical="center"/>
    </xf>
    <xf numFmtId="0" fontId="24" fillId="0" borderId="54" xfId="0" applyFont="1" applyFill="1" applyBorder="1" applyAlignment="1">
      <alignment horizontal="center" vertical="center"/>
    </xf>
    <xf numFmtId="9" fontId="24" fillId="35" borderId="29" xfId="0" applyNumberFormat="1" applyFont="1" applyFill="1" applyBorder="1" applyAlignment="1">
      <alignment horizontal="center" vertical="center"/>
    </xf>
    <xf numFmtId="165" fontId="24" fillId="35" borderId="30" xfId="0" applyNumberFormat="1" applyFont="1" applyFill="1" applyBorder="1" applyAlignment="1">
      <alignment horizontal="center" vertical="center"/>
    </xf>
    <xf numFmtId="9" fontId="24" fillId="34" borderId="33" xfId="0" applyNumberFormat="1" applyFont="1" applyFill="1" applyBorder="1" applyAlignment="1">
      <alignment horizontal="center" vertical="center"/>
    </xf>
    <xf numFmtId="9" fontId="24" fillId="33" borderId="33" xfId="0" applyNumberFormat="1" applyFont="1" applyFill="1" applyBorder="1" applyAlignment="1">
      <alignment horizontal="center" vertical="center"/>
    </xf>
    <xf numFmtId="10" fontId="24" fillId="0" borderId="14" xfId="0" applyNumberFormat="1" applyFont="1" applyBorder="1" applyAlignment="1">
      <alignment horizontal="center" vertical="center"/>
    </xf>
    <xf numFmtId="0" fontId="44" fillId="0" borderId="14" xfId="0" applyFont="1" applyBorder="1" applyAlignment="1">
      <alignment horizontal="center" vertical="center" wrapText="1"/>
    </xf>
    <xf numFmtId="0" fontId="24" fillId="41" borderId="20" xfId="0" applyNumberFormat="1" applyFont="1" applyFill="1" applyBorder="1" applyAlignment="1">
      <alignment horizontal="center" vertical="center"/>
    </xf>
    <xf numFmtId="0" fontId="24" fillId="41" borderId="10" xfId="0" applyNumberFormat="1" applyFont="1" applyFill="1" applyBorder="1" applyAlignment="1">
      <alignment horizontal="center" vertical="center"/>
    </xf>
    <xf numFmtId="9" fontId="24" fillId="0" borderId="19" xfId="0" applyNumberFormat="1" applyFont="1" applyBorder="1" applyAlignment="1">
      <alignment horizontal="center" vertical="center" wrapText="1"/>
    </xf>
    <xf numFmtId="9" fontId="24" fillId="0" borderId="18" xfId="0" applyNumberFormat="1" applyFont="1" applyBorder="1" applyAlignment="1">
      <alignment horizontal="center" vertical="center"/>
    </xf>
    <xf numFmtId="9" fontId="24" fillId="34" borderId="18" xfId="0" applyNumberFormat="1" applyFont="1" applyFill="1" applyBorder="1" applyAlignment="1">
      <alignment horizontal="center" vertical="center"/>
    </xf>
    <xf numFmtId="9" fontId="24" fillId="34" borderId="18" xfId="0" applyNumberFormat="1" applyFont="1" applyFill="1" applyBorder="1" applyAlignment="1">
      <alignment horizontal="center" vertical="center" wrapText="1"/>
    </xf>
    <xf numFmtId="9" fontId="24" fillId="34" borderId="57" xfId="0" applyNumberFormat="1" applyFont="1" applyFill="1" applyBorder="1" applyAlignment="1">
      <alignment horizontal="center" vertical="center"/>
    </xf>
    <xf numFmtId="9" fontId="24" fillId="35" borderId="18" xfId="0" applyNumberFormat="1" applyFont="1" applyFill="1" applyBorder="1" applyAlignment="1">
      <alignment horizontal="center" vertical="center"/>
    </xf>
    <xf numFmtId="165" fontId="27" fillId="34" borderId="10" xfId="0" applyNumberFormat="1" applyFont="1" applyFill="1" applyBorder="1" applyAlignment="1">
      <alignment horizontal="center" vertical="center"/>
    </xf>
    <xf numFmtId="9" fontId="24" fillId="41" borderId="10" xfId="0" applyNumberFormat="1" applyFont="1" applyFill="1" applyBorder="1" applyAlignment="1">
      <alignment horizontal="center" vertical="center"/>
    </xf>
    <xf numFmtId="0" fontId="24" fillId="0" borderId="44" xfId="0" applyFont="1" applyBorder="1"/>
    <xf numFmtId="9" fontId="24" fillId="35" borderId="18" xfId="0" applyNumberFormat="1" applyFont="1" applyFill="1" applyBorder="1" applyAlignment="1">
      <alignment horizontal="center" vertical="center" wrapText="1"/>
    </xf>
    <xf numFmtId="9" fontId="24" fillId="33" borderId="18" xfId="0" applyNumberFormat="1" applyFont="1" applyFill="1" applyBorder="1" applyAlignment="1">
      <alignment horizontal="center" vertical="center"/>
    </xf>
    <xf numFmtId="165" fontId="24" fillId="34" borderId="10" xfId="0" applyNumberFormat="1" applyFont="1" applyFill="1" applyBorder="1" applyAlignment="1">
      <alignment horizontal="center" vertical="center" wrapText="1"/>
    </xf>
    <xf numFmtId="0" fontId="24" fillId="37" borderId="10" xfId="0" applyFont="1" applyFill="1" applyBorder="1" applyAlignment="1">
      <alignment horizontal="center" vertical="center"/>
    </xf>
    <xf numFmtId="0" fontId="24" fillId="0" borderId="37" xfId="0" applyFont="1" applyFill="1" applyBorder="1" applyAlignment="1">
      <alignment horizontal="center" vertical="center"/>
    </xf>
    <xf numFmtId="0" fontId="0" fillId="0" borderId="14" xfId="0" applyBorder="1" applyAlignment="1">
      <alignment horizontal="center" vertical="center"/>
    </xf>
    <xf numFmtId="0" fontId="24" fillId="0" borderId="89" xfId="0" applyFont="1" applyFill="1" applyBorder="1" applyAlignment="1">
      <alignment horizontal="left" vertical="center"/>
    </xf>
    <xf numFmtId="0" fontId="24" fillId="0" borderId="78" xfId="0" applyFont="1" applyBorder="1" applyAlignment="1">
      <alignment horizontal="center" vertical="center"/>
    </xf>
    <xf numFmtId="0" fontId="24" fillId="0" borderId="62" xfId="0" applyFont="1" applyBorder="1" applyAlignment="1">
      <alignment vertical="center"/>
    </xf>
    <xf numFmtId="10" fontId="24" fillId="41" borderId="16" xfId="0" applyNumberFormat="1" applyFont="1" applyFill="1" applyBorder="1" applyAlignment="1">
      <alignment horizontal="center" vertical="center" wrapText="1"/>
    </xf>
    <xf numFmtId="0" fontId="24" fillId="35" borderId="14" xfId="0" applyFont="1" applyFill="1" applyBorder="1" applyAlignment="1">
      <alignment horizontal="center" vertical="center"/>
    </xf>
    <xf numFmtId="165"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24" fillId="33" borderId="10" xfId="0" applyFont="1" applyFill="1" applyBorder="1" applyAlignment="1">
      <alignment horizontal="center" vertical="center"/>
    </xf>
    <xf numFmtId="0" fontId="24" fillId="70" borderId="10" xfId="0" applyFont="1" applyFill="1" applyBorder="1" applyAlignment="1">
      <alignment horizontal="center" vertical="center"/>
    </xf>
    <xf numFmtId="0" fontId="24" fillId="33" borderId="18" xfId="0" applyFont="1" applyFill="1" applyBorder="1" applyAlignment="1">
      <alignment horizontal="center" vertical="center"/>
    </xf>
    <xf numFmtId="0" fontId="24" fillId="37" borderId="13" xfId="0" applyFont="1" applyFill="1" applyBorder="1" applyAlignment="1">
      <alignment horizontal="center" vertical="center"/>
    </xf>
    <xf numFmtId="0" fontId="24" fillId="0" borderId="10" xfId="0" applyFont="1" applyBorder="1" applyAlignment="1">
      <alignment horizontal="center" vertical="center"/>
    </xf>
    <xf numFmtId="0" fontId="24" fillId="0" borderId="34" xfId="0" applyFont="1" applyFill="1" applyBorder="1" applyAlignment="1">
      <alignment horizontal="center" vertical="center" wrapText="1"/>
    </xf>
    <xf numFmtId="0" fontId="24" fillId="37" borderId="17" xfId="0" applyFont="1" applyFill="1" applyBorder="1" applyAlignment="1">
      <alignment horizontal="center" vertical="center"/>
    </xf>
    <xf numFmtId="0" fontId="24" fillId="37" borderId="36" xfId="0" applyFont="1" applyFill="1" applyBorder="1" applyAlignment="1">
      <alignment horizontal="center" vertical="center"/>
    </xf>
    <xf numFmtId="0" fontId="24" fillId="37" borderId="34" xfId="0" applyFont="1" applyFill="1" applyBorder="1" applyAlignment="1">
      <alignment horizontal="center" vertical="center"/>
    </xf>
    <xf numFmtId="0" fontId="24" fillId="37" borderId="18"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22" xfId="0" applyFont="1" applyFill="1" applyBorder="1" applyAlignment="1">
      <alignment horizontal="center" vertical="center"/>
    </xf>
    <xf numFmtId="0" fontId="24" fillId="37" borderId="31" xfId="0" applyFont="1" applyFill="1" applyBorder="1" applyAlignment="1">
      <alignment horizontal="center" vertical="center"/>
    </xf>
    <xf numFmtId="0" fontId="24" fillId="37" borderId="14" xfId="0" applyFont="1" applyFill="1" applyBorder="1" applyAlignment="1">
      <alignment horizontal="center" vertical="center"/>
    </xf>
    <xf numFmtId="0" fontId="24" fillId="37" borderId="50" xfId="0" applyFont="1" applyFill="1"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10" fontId="24" fillId="0" borderId="19" xfId="0" applyNumberFormat="1" applyFont="1" applyFill="1" applyBorder="1" applyAlignment="1">
      <alignment horizontal="center" vertical="center"/>
    </xf>
    <xf numFmtId="165" fontId="24" fillId="0" borderId="19" xfId="0" applyNumberFormat="1" applyFont="1" applyFill="1" applyBorder="1" applyAlignment="1">
      <alignment horizontal="center" vertical="center"/>
    </xf>
    <xf numFmtId="0" fontId="24" fillId="34" borderId="14" xfId="0" applyFont="1" applyFill="1" applyBorder="1" applyAlignment="1">
      <alignment horizontal="center" vertical="center"/>
    </xf>
    <xf numFmtId="0" fontId="24" fillId="70" borderId="19" xfId="0" applyFont="1" applyFill="1" applyBorder="1" applyAlignment="1">
      <alignment horizontal="center" vertical="center"/>
    </xf>
    <xf numFmtId="0" fontId="24" fillId="70" borderId="37" xfId="0" applyFont="1" applyFill="1" applyBorder="1" applyAlignment="1">
      <alignment horizontal="center" vertical="center"/>
    </xf>
    <xf numFmtId="0" fontId="24" fillId="33" borderId="16" xfId="0" applyFont="1" applyFill="1" applyBorder="1" applyAlignment="1">
      <alignment horizontal="center" vertical="center"/>
    </xf>
    <xf numFmtId="10" fontId="24" fillId="0" borderId="10" xfId="0" applyNumberFormat="1" applyFont="1" applyFill="1" applyBorder="1" applyAlignment="1">
      <alignment horizontal="center" vertical="center"/>
    </xf>
    <xf numFmtId="0" fontId="24" fillId="0" borderId="90" xfId="0" applyFont="1" applyFill="1" applyBorder="1" applyAlignment="1">
      <alignment horizontal="center" vertical="center" wrapText="1"/>
    </xf>
    <xf numFmtId="0" fontId="24" fillId="37" borderId="0" xfId="0" applyFont="1" applyFill="1" applyBorder="1" applyAlignment="1">
      <alignment horizontal="center" vertical="center"/>
    </xf>
    <xf numFmtId="0" fontId="24" fillId="0" borderId="54" xfId="0" applyFont="1" applyFill="1" applyBorder="1" applyAlignment="1">
      <alignment horizontal="center" vertical="center" wrapText="1"/>
    </xf>
    <xf numFmtId="0" fontId="24" fillId="70" borderId="10" xfId="0" applyFont="1" applyFill="1" applyBorder="1" applyAlignment="1">
      <alignment horizontal="center" vertical="center"/>
    </xf>
    <xf numFmtId="0" fontId="24" fillId="0" borderId="10" xfId="0" applyFont="1" applyBorder="1" applyAlignment="1">
      <alignment horizontal="center" vertical="center"/>
    </xf>
    <xf numFmtId="165" fontId="24" fillId="0" borderId="10" xfId="0" applyNumberFormat="1" applyFont="1" applyFill="1" applyBorder="1" applyAlignment="1">
      <alignment horizontal="center" vertical="center"/>
    </xf>
    <xf numFmtId="0" fontId="24" fillId="33" borderId="10"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0" fillId="0" borderId="14" xfId="0" applyBorder="1" applyAlignment="1">
      <alignment horizontal="center" vertical="center"/>
    </xf>
    <xf numFmtId="9" fontId="24" fillId="34" borderId="1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0" fontId="25" fillId="36" borderId="47" xfId="0" applyFont="1" applyFill="1" applyBorder="1" applyAlignment="1">
      <alignment horizontal="center" vertical="center" textRotation="90"/>
    </xf>
    <xf numFmtId="10" fontId="24" fillId="0" borderId="19" xfId="0" applyNumberFormat="1" applyFont="1" applyFill="1" applyBorder="1" applyAlignment="1">
      <alignment horizontal="center" vertical="center"/>
    </xf>
    <xf numFmtId="0" fontId="24" fillId="0" borderId="14" xfId="0" applyFont="1" applyFill="1" applyBorder="1" applyAlignment="1">
      <alignment horizontal="center" vertical="center"/>
    </xf>
    <xf numFmtId="0" fontId="24" fillId="37" borderId="18"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17" xfId="0" applyFont="1" applyFill="1" applyBorder="1" applyAlignment="1">
      <alignment horizontal="center" vertical="center"/>
    </xf>
    <xf numFmtId="0" fontId="24" fillId="37" borderId="15" xfId="0" applyFont="1" applyFill="1" applyBorder="1" applyAlignment="1">
      <alignment horizontal="center" vertical="center"/>
    </xf>
    <xf numFmtId="0" fontId="24" fillId="37" borderId="35" xfId="0" applyFont="1" applyFill="1" applyBorder="1" applyAlignment="1">
      <alignment horizontal="center" vertical="center"/>
    </xf>
    <xf numFmtId="10" fontId="24" fillId="37" borderId="10" xfId="0" applyNumberFormat="1" applyFont="1" applyFill="1" applyBorder="1" applyAlignment="1">
      <alignment horizontal="center" vertical="center"/>
    </xf>
    <xf numFmtId="10" fontId="24" fillId="0" borderId="10" xfId="0" applyNumberFormat="1" applyFont="1" applyFill="1" applyBorder="1" applyAlignment="1">
      <alignment horizontal="center" vertical="center"/>
    </xf>
    <xf numFmtId="165" fontId="24" fillId="35" borderId="15" xfId="0" applyNumberFormat="1" applyFont="1" applyFill="1" applyBorder="1" applyAlignment="1">
      <alignment horizontal="center" vertical="center"/>
    </xf>
    <xf numFmtId="0" fontId="26" fillId="0" borderId="88" xfId="42" applyFont="1" applyBorder="1" applyAlignment="1">
      <alignment vertical="center"/>
    </xf>
    <xf numFmtId="0" fontId="26" fillId="0" borderId="45" xfId="42" applyFont="1" applyFill="1" applyBorder="1" applyAlignment="1">
      <alignment horizontal="left" vertical="center"/>
    </xf>
    <xf numFmtId="0" fontId="24" fillId="0" borderId="45" xfId="0" applyFont="1" applyFill="1" applyBorder="1" applyAlignment="1">
      <alignment horizontal="left" vertical="center"/>
    </xf>
    <xf numFmtId="0" fontId="0" fillId="0" borderId="43" xfId="0" applyBorder="1"/>
    <xf numFmtId="0" fontId="24" fillId="33" borderId="32" xfId="0" applyFont="1" applyFill="1" applyBorder="1" applyAlignment="1">
      <alignment horizontal="center" vertical="center"/>
    </xf>
    <xf numFmtId="0" fontId="24" fillId="35" borderId="8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4" xfId="0" applyFont="1" applyFill="1" applyBorder="1" applyAlignment="1">
      <alignment horizontal="center" vertical="center"/>
    </xf>
    <xf numFmtId="1" fontId="24" fillId="0" borderId="34" xfId="0" applyNumberFormat="1" applyFont="1" applyFill="1" applyBorder="1" applyAlignment="1">
      <alignment horizontal="center" vertical="center"/>
    </xf>
    <xf numFmtId="0" fontId="24" fillId="0" borderId="82" xfId="0" applyFont="1" applyFill="1" applyBorder="1" applyAlignment="1">
      <alignment horizontal="center" vertical="center"/>
    </xf>
    <xf numFmtId="0" fontId="24" fillId="0" borderId="12" xfId="0" applyFont="1" applyFill="1" applyBorder="1" applyAlignment="1">
      <alignment horizontal="left" vertical="center"/>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xf>
    <xf numFmtId="0" fontId="24" fillId="0" borderId="15" xfId="0" applyFont="1" applyFill="1" applyBorder="1" applyAlignment="1">
      <alignment horizontal="center"/>
    </xf>
    <xf numFmtId="165" fontId="24" fillId="33" borderId="90" xfId="0" applyNumberFormat="1" applyFont="1" applyFill="1" applyBorder="1" applyAlignment="1">
      <alignment horizontal="center" vertical="center"/>
    </xf>
    <xf numFmtId="165" fontId="24" fillId="34" borderId="16" xfId="0" applyNumberFormat="1" applyFont="1" applyFill="1" applyBorder="1" applyAlignment="1">
      <alignment horizontal="center" vertical="center"/>
    </xf>
    <xf numFmtId="0" fontId="22" fillId="0" borderId="28" xfId="0" applyFont="1" applyFill="1" applyBorder="1" applyAlignment="1">
      <alignment horizontal="center" vertical="center" wrapText="1"/>
    </xf>
    <xf numFmtId="0" fontId="24" fillId="33" borderId="17" xfId="0" applyFont="1" applyFill="1" applyBorder="1" applyAlignment="1">
      <alignment horizontal="center" vertical="center"/>
    </xf>
    <xf numFmtId="0" fontId="24" fillId="35" borderId="49" xfId="0" applyFont="1" applyFill="1" applyBorder="1" applyAlignment="1">
      <alignment horizontal="center" vertical="center"/>
    </xf>
    <xf numFmtId="0" fontId="24" fillId="0" borderId="92" xfId="0" applyFont="1" applyBorder="1" applyAlignment="1">
      <alignment horizontal="center" vertical="center"/>
    </xf>
    <xf numFmtId="0" fontId="0" fillId="71" borderId="10" xfId="0" applyFill="1" applyBorder="1"/>
    <xf numFmtId="0" fontId="0" fillId="71" borderId="10" xfId="0" applyFill="1" applyBorder="1" applyAlignment="1">
      <alignment horizontal="right"/>
    </xf>
    <xf numFmtId="0" fontId="47" fillId="71" borderId="10" xfId="0" applyFont="1" applyFill="1" applyBorder="1"/>
    <xf numFmtId="10" fontId="24" fillId="35" borderId="10" xfId="0" applyNumberFormat="1" applyFont="1" applyFill="1" applyBorder="1" applyAlignment="1">
      <alignment horizontal="center" vertical="center" wrapText="1"/>
    </xf>
    <xf numFmtId="17" fontId="25" fillId="36" borderId="37" xfId="0" applyNumberFormat="1" applyFont="1" applyFill="1" applyBorder="1" applyAlignment="1">
      <alignment horizontal="center" vertical="center"/>
    </xf>
    <xf numFmtId="10" fontId="24" fillId="0" borderId="37" xfId="0" applyNumberFormat="1" applyFont="1" applyBorder="1" applyAlignment="1">
      <alignment horizontal="center" vertical="center"/>
    </xf>
    <xf numFmtId="2" fontId="24" fillId="70" borderId="37" xfId="0" applyNumberFormat="1" applyFont="1" applyFill="1" applyBorder="1" applyAlignment="1">
      <alignment horizontal="center" vertical="center"/>
    </xf>
    <xf numFmtId="0" fontId="24" fillId="70" borderId="37" xfId="0" applyFont="1" applyFill="1" applyBorder="1" applyAlignment="1">
      <alignment horizontal="center" vertical="center" wrapText="1"/>
    </xf>
    <xf numFmtId="10" fontId="24" fillId="33" borderId="19" xfId="0" applyNumberFormat="1" applyFont="1" applyFill="1" applyBorder="1" applyAlignment="1">
      <alignment horizontal="center" vertical="center"/>
    </xf>
    <xf numFmtId="0" fontId="16" fillId="76" borderId="10" xfId="0" applyFont="1" applyFill="1" applyBorder="1" applyAlignment="1">
      <alignment wrapText="1"/>
    </xf>
    <xf numFmtId="0" fontId="24" fillId="40" borderId="37" xfId="0" applyFont="1" applyFill="1" applyBorder="1" applyAlignment="1">
      <alignment horizontal="center" vertical="center"/>
    </xf>
    <xf numFmtId="0" fontId="24" fillId="0" borderId="64" xfId="0" applyFont="1" applyBorder="1" applyAlignment="1">
      <alignment horizontal="center" vertical="center" wrapText="1"/>
    </xf>
    <xf numFmtId="165"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0" xfId="0" applyFont="1" applyBorder="1" applyAlignment="1">
      <alignment horizontal="center" vertical="center"/>
    </xf>
    <xf numFmtId="9" fontId="24" fillId="37" borderId="10" xfId="0" applyNumberFormat="1" applyFont="1" applyFill="1" applyBorder="1" applyAlignment="1">
      <alignment horizontal="center" vertical="center" wrapText="1"/>
    </xf>
    <xf numFmtId="9" fontId="24" fillId="37" borderId="22" xfId="0" applyNumberFormat="1" applyFont="1" applyFill="1" applyBorder="1" applyAlignment="1">
      <alignment horizontal="center" vertical="center" wrapText="1"/>
    </xf>
    <xf numFmtId="0" fontId="24" fillId="37" borderId="10" xfId="0" applyFont="1" applyFill="1" applyBorder="1" applyAlignment="1">
      <alignment horizontal="center" vertical="center"/>
    </xf>
    <xf numFmtId="0" fontId="24" fillId="37" borderId="22" xfId="0" applyFont="1" applyFill="1" applyBorder="1" applyAlignment="1">
      <alignment horizontal="center" vertical="center"/>
    </xf>
    <xf numFmtId="0" fontId="24" fillId="0" borderId="19" xfId="0" applyFont="1" applyBorder="1" applyAlignment="1">
      <alignment horizontal="center" vertical="center"/>
    </xf>
    <xf numFmtId="0" fontId="24" fillId="37" borderId="15" xfId="0" applyFont="1" applyFill="1" applyBorder="1" applyAlignment="1">
      <alignment horizontal="center" vertical="center"/>
    </xf>
    <xf numFmtId="0" fontId="24" fillId="0" borderId="27" xfId="0" applyFont="1" applyFill="1" applyBorder="1" applyAlignment="1">
      <alignment horizontal="center" vertical="center" wrapText="1"/>
    </xf>
    <xf numFmtId="10" fontId="24" fillId="37" borderId="10" xfId="0" applyNumberFormat="1" applyFont="1" applyFill="1" applyBorder="1" applyAlignment="1">
      <alignment horizontal="center" vertical="center"/>
    </xf>
    <xf numFmtId="165" fontId="24" fillId="35" borderId="14" xfId="0" applyNumberFormat="1" applyFont="1" applyFill="1" applyBorder="1" applyAlignment="1">
      <alignment horizontal="center" vertical="center"/>
    </xf>
    <xf numFmtId="165" fontId="24" fillId="34" borderId="14" xfId="0" applyNumberFormat="1" applyFont="1" applyFill="1" applyBorder="1" applyAlignment="1">
      <alignment horizontal="center" vertical="center"/>
    </xf>
    <xf numFmtId="0" fontId="24" fillId="70" borderId="14" xfId="0" applyFont="1" applyFill="1" applyBorder="1" applyAlignment="1">
      <alignment horizontal="center" vertical="center" wrapText="1"/>
    </xf>
    <xf numFmtId="2" fontId="24" fillId="37" borderId="14" xfId="0" applyNumberFormat="1" applyFont="1" applyFill="1" applyBorder="1" applyAlignment="1">
      <alignment horizontal="center" vertical="center"/>
    </xf>
    <xf numFmtId="9" fontId="24" fillId="34" borderId="10" xfId="0" applyNumberFormat="1" applyFont="1" applyFill="1" applyBorder="1" applyAlignment="1">
      <alignment horizontal="center" vertical="center" wrapText="1"/>
    </xf>
    <xf numFmtId="17" fontId="25" fillId="36" borderId="38" xfId="0" applyNumberFormat="1" applyFont="1" applyFill="1" applyBorder="1" applyAlignment="1">
      <alignment horizontal="center" vertical="center"/>
    </xf>
    <xf numFmtId="0" fontId="24" fillId="0" borderId="33" xfId="0" applyFont="1" applyFill="1" applyBorder="1" applyAlignment="1">
      <alignment horizontal="center" vertical="center"/>
    </xf>
    <xf numFmtId="0" fontId="24" fillId="0" borderId="15" xfId="0" applyFont="1" applyFill="1" applyBorder="1" applyAlignment="1">
      <alignment horizontal="center" vertical="center"/>
    </xf>
    <xf numFmtId="0" fontId="22" fillId="33" borderId="29" xfId="0" applyFont="1" applyFill="1" applyBorder="1" applyAlignment="1">
      <alignment horizontal="center" vertical="center"/>
    </xf>
    <xf numFmtId="0" fontId="24" fillId="35" borderId="30" xfId="0" applyFont="1" applyFill="1" applyBorder="1" applyAlignment="1">
      <alignment horizontal="center" vertical="center" wrapText="1"/>
    </xf>
    <xf numFmtId="0" fontId="24" fillId="43" borderId="29" xfId="0" applyFont="1" applyFill="1" applyBorder="1" applyAlignment="1">
      <alignment horizontal="center" vertical="center" wrapText="1"/>
    </xf>
    <xf numFmtId="0" fontId="24" fillId="35" borderId="33" xfId="0" applyFont="1" applyFill="1" applyBorder="1" applyAlignment="1">
      <alignment horizontal="center" vertical="center" wrapText="1"/>
    </xf>
    <xf numFmtId="0" fontId="24" fillId="43" borderId="15" xfId="0" applyFont="1" applyFill="1" applyBorder="1" applyAlignment="1">
      <alignment horizontal="center" vertical="center" wrapText="1"/>
    </xf>
    <xf numFmtId="9" fontId="24" fillId="33" borderId="30" xfId="0" applyNumberFormat="1" applyFont="1" applyFill="1" applyBorder="1" applyAlignment="1">
      <alignment horizontal="center" vertical="center" wrapText="1"/>
    </xf>
    <xf numFmtId="0" fontId="0" fillId="33" borderId="15" xfId="0" applyFont="1" applyFill="1" applyBorder="1" applyAlignment="1">
      <alignment horizontal="center" vertical="center" wrapText="1"/>
    </xf>
    <xf numFmtId="164" fontId="24" fillId="37" borderId="30" xfId="0" applyNumberFormat="1" applyFont="1" applyFill="1" applyBorder="1" applyAlignment="1">
      <alignment horizontal="center" vertical="center"/>
    </xf>
    <xf numFmtId="164" fontId="24" fillId="37" borderId="19" xfId="0" applyNumberFormat="1" applyFont="1" applyFill="1" applyBorder="1" applyAlignment="1">
      <alignment horizontal="center" vertical="center"/>
    </xf>
    <xf numFmtId="9" fontId="24" fillId="0" borderId="30" xfId="0" applyNumberFormat="1" applyFont="1" applyFill="1" applyBorder="1" applyAlignment="1">
      <alignment horizontal="center" vertical="center" wrapText="1"/>
    </xf>
    <xf numFmtId="9" fontId="24" fillId="0" borderId="19" xfId="0" applyNumberFormat="1" applyFont="1" applyFill="1" applyBorder="1" applyAlignment="1">
      <alignment horizontal="center" vertical="center" wrapText="1"/>
    </xf>
    <xf numFmtId="9" fontId="24" fillId="0" borderId="15" xfId="0" applyNumberFormat="1" applyFont="1" applyFill="1" applyBorder="1" applyAlignment="1">
      <alignment horizontal="center" vertical="center" wrapText="1"/>
    </xf>
    <xf numFmtId="0" fontId="0" fillId="0" borderId="44" xfId="0" applyBorder="1" applyAlignment="1">
      <alignment horizontal="left" vertical="center" wrapText="1"/>
    </xf>
    <xf numFmtId="10" fontId="0" fillId="0" borderId="16" xfId="0" applyNumberFormat="1" applyFill="1" applyBorder="1"/>
    <xf numFmtId="0" fontId="0" fillId="0" borderId="16" xfId="0" applyFont="1" applyFill="1" applyBorder="1" applyAlignment="1">
      <alignment horizontal="center" vertical="center"/>
    </xf>
    <xf numFmtId="10" fontId="24" fillId="0" borderId="15" xfId="0" applyNumberFormat="1" applyFont="1" applyFill="1" applyBorder="1" applyAlignment="1">
      <alignment horizontal="center" vertical="center"/>
    </xf>
    <xf numFmtId="0" fontId="25" fillId="34" borderId="33" xfId="0" applyFont="1" applyFill="1" applyBorder="1" applyAlignment="1">
      <alignment horizontal="center" vertical="center"/>
    </xf>
    <xf numFmtId="10" fontId="0" fillId="0" borderId="10" xfId="0" applyNumberFormat="1" applyFill="1" applyBorder="1"/>
    <xf numFmtId="0" fontId="0" fillId="0" borderId="10" xfId="0" applyFont="1" applyFill="1" applyBorder="1" applyAlignment="1">
      <alignment horizontal="center" vertical="center"/>
    </xf>
    <xf numFmtId="165" fontId="24" fillId="37" borderId="78" xfId="0" applyNumberFormat="1" applyFont="1" applyFill="1" applyBorder="1" applyAlignment="1">
      <alignment horizontal="center" vertical="center"/>
    </xf>
    <xf numFmtId="165" fontId="70" fillId="37" borderId="16" xfId="0" applyNumberFormat="1" applyFont="1" applyFill="1" applyBorder="1" applyAlignment="1">
      <alignment horizontal="center" vertical="center"/>
    </xf>
    <xf numFmtId="10" fontId="24" fillId="35" borderId="23" xfId="0" applyNumberFormat="1" applyFont="1" applyFill="1" applyBorder="1" applyAlignment="1">
      <alignment horizontal="center" vertical="center"/>
    </xf>
    <xf numFmtId="10" fontId="24" fillId="35" borderId="30" xfId="0" applyNumberFormat="1" applyFont="1" applyFill="1" applyBorder="1" applyAlignment="1">
      <alignment horizontal="center" vertical="center"/>
    </xf>
    <xf numFmtId="10" fontId="24" fillId="33" borderId="23" xfId="0" applyNumberFormat="1" applyFont="1" applyFill="1" applyBorder="1" applyAlignment="1">
      <alignment horizontal="center" vertical="center"/>
    </xf>
    <xf numFmtId="10" fontId="24" fillId="37" borderId="42" xfId="0" applyNumberFormat="1" applyFont="1" applyFill="1" applyBorder="1" applyAlignment="1">
      <alignment horizontal="center" vertical="center"/>
    </xf>
    <xf numFmtId="0" fontId="24" fillId="37" borderId="45" xfId="0" applyFont="1" applyFill="1" applyBorder="1" applyAlignment="1">
      <alignment horizontal="center" vertical="center"/>
    </xf>
    <xf numFmtId="0" fontId="24" fillId="0" borderId="45" xfId="0" applyFont="1" applyBorder="1" applyAlignment="1">
      <alignment horizontal="center" vertical="center"/>
    </xf>
    <xf numFmtId="20" fontId="0" fillId="0" borderId="45" xfId="0" applyNumberFormat="1" applyBorder="1" applyAlignment="1">
      <alignment horizontal="center" vertical="center"/>
    </xf>
    <xf numFmtId="10" fontId="24" fillId="37" borderId="45" xfId="0" applyNumberFormat="1" applyFont="1" applyFill="1" applyBorder="1" applyAlignment="1">
      <alignment horizontal="center" vertical="center"/>
    </xf>
    <xf numFmtId="10" fontId="24" fillId="37" borderId="22" xfId="0" applyNumberFormat="1" applyFont="1" applyFill="1" applyBorder="1" applyAlignment="1">
      <alignment horizontal="center" vertical="center"/>
    </xf>
    <xf numFmtId="10" fontId="24" fillId="37" borderId="43" xfId="0" applyNumberFormat="1" applyFont="1" applyFill="1" applyBorder="1" applyAlignment="1">
      <alignment horizontal="center" vertical="center"/>
    </xf>
    <xf numFmtId="0" fontId="0" fillId="0" borderId="19" xfId="0" applyBorder="1" applyAlignment="1">
      <alignment horizontal="left" vertical="center" wrapText="1"/>
    </xf>
    <xf numFmtId="0" fontId="0" fillId="0" borderId="29" xfId="0" applyBorder="1" applyAlignment="1">
      <alignment horizontal="left" vertical="center" wrapText="1"/>
    </xf>
    <xf numFmtId="0" fontId="24" fillId="0" borderId="12" xfId="0" applyFont="1" applyFill="1" applyBorder="1" applyAlignment="1">
      <alignment horizontal="center" vertical="center"/>
    </xf>
    <xf numFmtId="0" fontId="24" fillId="0" borderId="50" xfId="0" applyFont="1" applyFill="1" applyBorder="1" applyAlignment="1">
      <alignment horizontal="center" vertical="center"/>
    </xf>
    <xf numFmtId="10" fontId="24" fillId="37" borderId="56" xfId="0" applyNumberFormat="1" applyFont="1" applyFill="1" applyBorder="1" applyAlignment="1">
      <alignment horizontal="center" vertical="center"/>
    </xf>
    <xf numFmtId="0" fontId="24" fillId="0" borderId="46" xfId="0" applyFont="1" applyFill="1" applyBorder="1" applyAlignment="1">
      <alignment horizontal="center" vertical="center" wrapText="1"/>
    </xf>
    <xf numFmtId="0" fontId="0" fillId="0" borderId="30" xfId="0" applyBorder="1" applyAlignment="1">
      <alignment horizontal="left" vertical="center" wrapText="1"/>
    </xf>
    <xf numFmtId="0" fontId="24" fillId="0" borderId="49" xfId="0" applyFont="1" applyFill="1" applyBorder="1" applyAlignment="1">
      <alignment horizontal="center" vertical="center"/>
    </xf>
    <xf numFmtId="10" fontId="24" fillId="37" borderId="23" xfId="0" applyNumberFormat="1" applyFont="1" applyFill="1" applyBorder="1" applyAlignment="1">
      <alignment horizontal="center" vertical="center"/>
    </xf>
    <xf numFmtId="10" fontId="0" fillId="0" borderId="23" xfId="0" applyNumberFormat="1" applyFill="1" applyBorder="1"/>
    <xf numFmtId="0" fontId="0" fillId="0" borderId="23" xfId="0" applyFont="1" applyFill="1" applyBorder="1" applyAlignment="1">
      <alignment horizontal="center" vertical="center"/>
    </xf>
    <xf numFmtId="165" fontId="24" fillId="0" borderId="23" xfId="0" applyNumberFormat="1" applyFont="1" applyFill="1" applyBorder="1" applyAlignment="1">
      <alignment horizontal="center" vertical="center"/>
    </xf>
    <xf numFmtId="0" fontId="16" fillId="77" borderId="10" xfId="0" applyFont="1" applyFill="1" applyBorder="1" applyAlignment="1">
      <alignment wrapText="1"/>
    </xf>
    <xf numFmtId="0" fontId="24" fillId="0" borderId="20" xfId="0" applyFont="1" applyBorder="1" applyAlignment="1">
      <alignment horizontal="center" vertical="center"/>
    </xf>
    <xf numFmtId="0" fontId="24" fillId="0" borderId="10" xfId="0" applyFont="1" applyBorder="1" applyAlignment="1">
      <alignment horizontal="center" vertical="center"/>
    </xf>
    <xf numFmtId="165" fontId="24" fillId="0" borderId="20" xfId="0" applyNumberFormat="1" applyFont="1" applyFill="1" applyBorder="1" applyAlignment="1">
      <alignment horizontal="center" vertical="center"/>
    </xf>
    <xf numFmtId="165" fontId="24" fillId="0" borderId="10" xfId="0" applyNumberFormat="1" applyFont="1" applyFill="1" applyBorder="1" applyAlignment="1">
      <alignment horizontal="center" vertical="center"/>
    </xf>
    <xf numFmtId="0" fontId="24" fillId="37" borderId="10"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0" xfId="0" applyFont="1" applyFill="1" applyBorder="1" applyAlignment="1">
      <alignment horizontal="center" vertical="center"/>
    </xf>
    <xf numFmtId="10" fontId="24" fillId="37" borderId="1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0" fontId="24" fillId="0" borderId="14" xfId="0" applyFont="1" applyFill="1" applyBorder="1" applyAlignment="1">
      <alignment horizontal="center" vertical="center"/>
    </xf>
    <xf numFmtId="165" fontId="24" fillId="0" borderId="14" xfId="0" applyNumberFormat="1" applyFont="1" applyFill="1" applyBorder="1" applyAlignment="1">
      <alignment horizontal="center" vertical="center"/>
    </xf>
    <xf numFmtId="9" fontId="24" fillId="37" borderId="27" xfId="0" applyNumberFormat="1" applyFont="1" applyFill="1" applyBorder="1" applyAlignment="1">
      <alignment horizontal="center" vertical="center" wrapText="1"/>
    </xf>
    <xf numFmtId="9" fontId="24" fillId="37" borderId="23" xfId="0" applyNumberFormat="1" applyFont="1" applyFill="1" applyBorder="1" applyAlignment="1">
      <alignment horizontal="center" vertical="center" wrapText="1"/>
    </xf>
    <xf numFmtId="9" fontId="24" fillId="37" borderId="21" xfId="0" applyNumberFormat="1" applyFont="1" applyFill="1" applyBorder="1" applyAlignment="1">
      <alignment horizontal="center" vertical="center" wrapText="1"/>
    </xf>
    <xf numFmtId="9" fontId="24" fillId="37" borderId="22" xfId="0" applyNumberFormat="1" applyFont="1" applyFill="1" applyBorder="1" applyAlignment="1">
      <alignment horizontal="center" vertical="center" wrapText="1"/>
    </xf>
    <xf numFmtId="9" fontId="24" fillId="37" borderId="39" xfId="0" applyNumberFormat="1" applyFont="1" applyFill="1" applyBorder="1" applyAlignment="1">
      <alignment horizontal="center" vertical="center" wrapText="1"/>
    </xf>
    <xf numFmtId="9" fontId="24" fillId="37" borderId="0" xfId="0" applyNumberFormat="1" applyFont="1" applyFill="1" applyBorder="1" applyAlignment="1">
      <alignment horizontal="center" vertical="center" wrapText="1"/>
    </xf>
    <xf numFmtId="9" fontId="24" fillId="37" borderId="58" xfId="0" applyNumberFormat="1" applyFont="1" applyFill="1" applyBorder="1" applyAlignment="1">
      <alignment horizontal="center" vertical="center" wrapText="1"/>
    </xf>
    <xf numFmtId="0" fontId="24" fillId="37" borderId="18" xfId="0" applyFont="1" applyFill="1" applyBorder="1" applyAlignment="1">
      <alignment horizontal="center" vertical="center"/>
    </xf>
    <xf numFmtId="0" fontId="24" fillId="37" borderId="22" xfId="0" applyFont="1" applyFill="1" applyBorder="1" applyAlignment="1">
      <alignment horizontal="center" vertical="center"/>
    </xf>
    <xf numFmtId="0" fontId="24" fillId="37" borderId="14" xfId="0" applyFont="1" applyFill="1" applyBorder="1" applyAlignment="1">
      <alignment horizontal="center" vertical="center"/>
    </xf>
    <xf numFmtId="0" fontId="24" fillId="37" borderId="34" xfId="0" applyFont="1" applyFill="1" applyBorder="1" applyAlignment="1">
      <alignment horizontal="center" vertical="center"/>
    </xf>
    <xf numFmtId="0" fontId="24" fillId="0" borderId="14" xfId="0" applyFont="1" applyFill="1" applyBorder="1" applyAlignment="1">
      <alignment horizontal="center" vertical="center" wrapText="1"/>
    </xf>
    <xf numFmtId="165" fontId="24" fillId="0" borderId="19" xfId="0" applyNumberFormat="1" applyFont="1" applyBorder="1" applyAlignment="1">
      <alignment horizontal="center" vertical="center"/>
    </xf>
    <xf numFmtId="0" fontId="24" fillId="0" borderId="86" xfId="0" applyFont="1" applyFill="1" applyBorder="1" applyAlignment="1">
      <alignment horizontal="center" vertical="center" wrapText="1"/>
    </xf>
    <xf numFmtId="0" fontId="24" fillId="0" borderId="83" xfId="0" applyFont="1" applyFill="1" applyBorder="1" applyAlignment="1">
      <alignment horizontal="center" vertical="center" wrapText="1"/>
    </xf>
    <xf numFmtId="0" fontId="24" fillId="37" borderId="83" xfId="0" applyFont="1" applyFill="1" applyBorder="1" applyAlignment="1">
      <alignment horizontal="center" vertical="center"/>
    </xf>
    <xf numFmtId="0" fontId="24" fillId="37" borderId="15" xfId="0" applyFont="1" applyFill="1" applyBorder="1" applyAlignment="1">
      <alignment horizontal="center" vertical="center"/>
    </xf>
    <xf numFmtId="10" fontId="24" fillId="37" borderId="10" xfId="0" applyNumberFormat="1" applyFont="1" applyFill="1" applyBorder="1" applyAlignment="1">
      <alignment horizontal="center" vertical="center"/>
    </xf>
    <xf numFmtId="0" fontId="24" fillId="0" borderId="27" xfId="0" applyFont="1" applyFill="1" applyBorder="1" applyAlignment="1">
      <alignment horizontal="center" vertical="center" wrapText="1"/>
    </xf>
    <xf numFmtId="10" fontId="24" fillId="0" borderId="10" xfId="0" applyNumberFormat="1" applyFont="1" applyFill="1" applyBorder="1" applyAlignment="1">
      <alignment horizontal="center" vertical="center"/>
    </xf>
    <xf numFmtId="10" fontId="0" fillId="37" borderId="23" xfId="0" applyNumberFormat="1" applyFill="1" applyBorder="1"/>
    <xf numFmtId="10" fontId="0" fillId="37" borderId="10" xfId="0" applyNumberFormat="1" applyFill="1" applyBorder="1"/>
    <xf numFmtId="10" fontId="0" fillId="37" borderId="22" xfId="0" applyNumberFormat="1" applyFill="1" applyBorder="1"/>
    <xf numFmtId="164" fontId="24" fillId="34" borderId="15" xfId="0" applyNumberFormat="1" applyFont="1" applyFill="1" applyBorder="1" applyAlignment="1">
      <alignment horizontal="center" vertical="center" wrapText="1"/>
    </xf>
    <xf numFmtId="164" fontId="24" fillId="34" borderId="16" xfId="0" applyNumberFormat="1" applyFont="1" applyFill="1" applyBorder="1" applyAlignment="1">
      <alignment horizontal="center" vertical="center" wrapText="1"/>
    </xf>
    <xf numFmtId="10" fontId="24" fillId="41" borderId="33" xfId="0" applyNumberFormat="1" applyFont="1" applyFill="1" applyBorder="1" applyAlignment="1">
      <alignment horizontal="center" vertical="center" wrapText="1"/>
    </xf>
    <xf numFmtId="10" fontId="24" fillId="41" borderId="18" xfId="0" applyNumberFormat="1" applyFont="1" applyFill="1" applyBorder="1" applyAlignment="1">
      <alignment horizontal="center" vertical="center" wrapText="1"/>
    </xf>
    <xf numFmtId="9" fontId="24" fillId="35" borderId="75" xfId="0" applyNumberFormat="1" applyFont="1" applyFill="1" applyBorder="1" applyAlignment="1">
      <alignment horizontal="center" vertical="center"/>
    </xf>
    <xf numFmtId="164" fontId="24" fillId="0" borderId="77" xfId="0" applyNumberFormat="1" applyFont="1" applyBorder="1" applyAlignment="1">
      <alignment horizontal="center" vertical="center"/>
    </xf>
    <xf numFmtId="164" fontId="24" fillId="42" borderId="77" xfId="0" applyNumberFormat="1" applyFont="1" applyFill="1" applyBorder="1" applyAlignment="1">
      <alignment horizontal="center" vertical="center"/>
    </xf>
    <xf numFmtId="164" fontId="24" fillId="34" borderId="77" xfId="0" applyNumberFormat="1" applyFont="1" applyFill="1" applyBorder="1" applyAlignment="1">
      <alignment horizontal="center" vertical="center" wrapText="1"/>
    </xf>
    <xf numFmtId="164" fontId="24" fillId="42" borderId="76" xfId="0" applyNumberFormat="1" applyFont="1" applyFill="1" applyBorder="1" applyAlignment="1">
      <alignment horizontal="center" vertical="center" wrapText="1"/>
    </xf>
    <xf numFmtId="164" fontId="24" fillId="42" borderId="15" xfId="0" applyNumberFormat="1" applyFont="1" applyFill="1" applyBorder="1" applyAlignment="1">
      <alignment horizontal="center" vertical="center" wrapText="1"/>
    </xf>
    <xf numFmtId="164" fontId="24" fillId="42" borderId="16" xfId="0" applyNumberFormat="1" applyFont="1" applyFill="1" applyBorder="1" applyAlignment="1">
      <alignment horizontal="center" vertical="center" wrapText="1"/>
    </xf>
    <xf numFmtId="9" fontId="24" fillId="33" borderId="75" xfId="0" applyNumberFormat="1" applyFont="1" applyFill="1" applyBorder="1" applyAlignment="1">
      <alignment horizontal="center" vertical="center"/>
    </xf>
    <xf numFmtId="164" fontId="24" fillId="33" borderId="77" xfId="0" applyNumberFormat="1" applyFont="1" applyFill="1" applyBorder="1" applyAlignment="1">
      <alignment horizontal="center" vertical="center"/>
    </xf>
    <xf numFmtId="164" fontId="24" fillId="34" borderId="77" xfId="0" applyNumberFormat="1" applyFont="1" applyFill="1" applyBorder="1" applyAlignment="1">
      <alignment horizontal="center" vertical="center"/>
    </xf>
    <xf numFmtId="0" fontId="24" fillId="33" borderId="77" xfId="0" applyFont="1" applyFill="1" applyBorder="1" applyAlignment="1">
      <alignment horizontal="center" vertical="center" wrapText="1"/>
    </xf>
    <xf numFmtId="0" fontId="24" fillId="34" borderId="76" xfId="0" applyFont="1" applyFill="1" applyBorder="1" applyAlignment="1">
      <alignment horizontal="center" vertical="center" wrapText="1"/>
    </xf>
    <xf numFmtId="0" fontId="24" fillId="42" borderId="19" xfId="0" applyFont="1" applyFill="1" applyBorder="1" applyAlignment="1">
      <alignment horizontal="center" vertical="center"/>
    </xf>
    <xf numFmtId="0" fontId="24" fillId="42" borderId="29" xfId="0" applyFont="1" applyFill="1" applyBorder="1" applyAlignment="1">
      <alignment horizontal="center" vertical="center"/>
    </xf>
    <xf numFmtId="9" fontId="24" fillId="35" borderId="33" xfId="0" applyNumberFormat="1" applyFont="1" applyFill="1" applyBorder="1" applyAlignment="1">
      <alignment horizontal="center" vertical="center"/>
    </xf>
    <xf numFmtId="9" fontId="24" fillId="34" borderId="75" xfId="0" applyNumberFormat="1" applyFont="1" applyFill="1" applyBorder="1" applyAlignment="1">
      <alignment horizontal="center" vertical="center"/>
    </xf>
    <xf numFmtId="164" fontId="24" fillId="42" borderId="77" xfId="0" applyNumberFormat="1" applyFont="1" applyFill="1" applyBorder="1" applyAlignment="1">
      <alignment horizontal="center" vertical="center" wrapText="1"/>
    </xf>
    <xf numFmtId="0" fontId="24" fillId="34" borderId="77" xfId="0" applyFont="1" applyFill="1" applyBorder="1" applyAlignment="1">
      <alignment horizontal="center" vertical="center" wrapText="1"/>
    </xf>
    <xf numFmtId="0" fontId="24" fillId="42" borderId="76" xfId="0" applyFont="1" applyFill="1" applyBorder="1" applyAlignment="1">
      <alignment horizontal="center" vertical="center" wrapText="1"/>
    </xf>
    <xf numFmtId="0" fontId="24" fillId="42" borderId="77" xfId="0" applyFont="1" applyFill="1" applyBorder="1" applyAlignment="1">
      <alignment horizontal="center" vertical="center" wrapText="1"/>
    </xf>
    <xf numFmtId="164" fontId="24" fillId="35" borderId="77" xfId="0" applyNumberFormat="1" applyFont="1" applyFill="1" applyBorder="1" applyAlignment="1">
      <alignment horizontal="center" vertical="center"/>
    </xf>
    <xf numFmtId="164" fontId="24" fillId="33" borderId="76" xfId="0" applyNumberFormat="1" applyFont="1" applyFill="1" applyBorder="1" applyAlignment="1">
      <alignment horizontal="center" vertical="center" wrapText="1"/>
    </xf>
    <xf numFmtId="164" fontId="24" fillId="33" borderId="77" xfId="0" applyNumberFormat="1" applyFont="1" applyFill="1" applyBorder="1" applyAlignment="1">
      <alignment horizontal="center" vertical="center" wrapText="1"/>
    </xf>
    <xf numFmtId="164" fontId="24" fillId="33" borderId="89" xfId="0" applyNumberFormat="1" applyFont="1" applyFill="1" applyBorder="1" applyAlignment="1">
      <alignment horizontal="center" vertical="center" wrapText="1"/>
    </xf>
    <xf numFmtId="164" fontId="24" fillId="33" borderId="15" xfId="0" applyNumberFormat="1" applyFont="1" applyFill="1" applyBorder="1" applyAlignment="1">
      <alignment horizontal="center" vertical="center" wrapText="1"/>
    </xf>
    <xf numFmtId="0" fontId="24" fillId="42" borderId="89" xfId="0" applyFont="1" applyFill="1" applyBorder="1" applyAlignment="1">
      <alignment horizontal="center" vertical="center" wrapText="1"/>
    </xf>
    <xf numFmtId="9" fontId="24" fillId="35" borderId="79" xfId="0" applyNumberFormat="1" applyFont="1" applyFill="1" applyBorder="1" applyAlignment="1">
      <alignment horizontal="center" vertical="center"/>
    </xf>
    <xf numFmtId="164" fontId="24" fillId="42" borderId="89" xfId="0" applyNumberFormat="1" applyFont="1" applyFill="1" applyBorder="1" applyAlignment="1">
      <alignment horizontal="center" vertical="center" wrapText="1"/>
    </xf>
    <xf numFmtId="9" fontId="24" fillId="34" borderId="79" xfId="0" applyNumberFormat="1" applyFont="1" applyFill="1" applyBorder="1" applyAlignment="1">
      <alignment horizontal="center" vertical="center"/>
    </xf>
    <xf numFmtId="164" fontId="24" fillId="34" borderId="16" xfId="0" applyNumberFormat="1" applyFont="1" applyFill="1" applyBorder="1" applyAlignment="1">
      <alignment horizontal="center" vertical="center"/>
    </xf>
    <xf numFmtId="164" fontId="24" fillId="34" borderId="56" xfId="0" applyNumberFormat="1" applyFont="1" applyFill="1" applyBorder="1" applyAlignment="1">
      <alignment horizontal="center" vertical="center"/>
    </xf>
    <xf numFmtId="9" fontId="24" fillId="34" borderId="27" xfId="0" applyNumberFormat="1" applyFont="1" applyFill="1" applyBorder="1" applyAlignment="1">
      <alignment horizontal="center" vertical="center"/>
    </xf>
    <xf numFmtId="164" fontId="24" fillId="0" borderId="20" xfId="0" applyNumberFormat="1" applyFont="1" applyBorder="1" applyAlignment="1">
      <alignment horizontal="center" vertical="center"/>
    </xf>
    <xf numFmtId="164" fontId="24" fillId="34" borderId="20" xfId="0" applyNumberFormat="1" applyFont="1" applyFill="1" applyBorder="1" applyAlignment="1">
      <alignment horizontal="center" vertical="center"/>
    </xf>
    <xf numFmtId="164" fontId="24" fillId="35" borderId="20" xfId="0" applyNumberFormat="1" applyFont="1" applyFill="1" applyBorder="1" applyAlignment="1">
      <alignment horizontal="center" vertical="center"/>
    </xf>
    <xf numFmtId="164" fontId="24" fillId="33" borderId="20" xfId="0" applyNumberFormat="1" applyFont="1" applyFill="1" applyBorder="1" applyAlignment="1">
      <alignment horizontal="center" vertical="center"/>
    </xf>
    <xf numFmtId="164" fontId="24" fillId="33" borderId="21" xfId="0" applyNumberFormat="1" applyFont="1" applyFill="1" applyBorder="1" applyAlignment="1">
      <alignment horizontal="center" vertical="center"/>
    </xf>
    <xf numFmtId="164" fontId="24" fillId="34" borderId="15" xfId="0" applyNumberFormat="1" applyFont="1" applyFill="1" applyBorder="1" applyAlignment="1">
      <alignment horizontal="center" vertical="center"/>
    </xf>
    <xf numFmtId="9" fontId="24" fillId="33" borderId="27" xfId="0" applyNumberFormat="1" applyFont="1" applyFill="1" applyBorder="1" applyAlignment="1">
      <alignment horizontal="center" vertical="center"/>
    </xf>
    <xf numFmtId="164" fontId="24" fillId="42" borderId="20" xfId="0" applyNumberFormat="1" applyFont="1" applyFill="1" applyBorder="1" applyAlignment="1">
      <alignment horizontal="center" vertical="center"/>
    </xf>
    <xf numFmtId="164" fontId="24" fillId="34" borderId="21" xfId="0" applyNumberFormat="1" applyFont="1" applyFill="1" applyBorder="1" applyAlignment="1">
      <alignment horizontal="center" vertical="center"/>
    </xf>
    <xf numFmtId="0" fontId="24" fillId="34" borderId="21" xfId="0" applyFont="1" applyFill="1" applyBorder="1" applyAlignment="1">
      <alignment horizontal="center" vertical="center"/>
    </xf>
    <xf numFmtId="9" fontId="24" fillId="33" borderId="16" xfId="0" applyNumberFormat="1" applyFont="1" applyFill="1" applyBorder="1" applyAlignment="1">
      <alignment horizontal="center" vertical="center"/>
    </xf>
    <xf numFmtId="9" fontId="24" fillId="0" borderId="16" xfId="0" applyNumberFormat="1" applyFont="1" applyFill="1" applyBorder="1" applyAlignment="1">
      <alignment horizontal="center" vertical="center"/>
    </xf>
    <xf numFmtId="10" fontId="24" fillId="0" borderId="15" xfId="0" applyNumberFormat="1" applyFont="1" applyBorder="1" applyAlignment="1">
      <alignment horizontal="center" vertical="center"/>
    </xf>
    <xf numFmtId="9" fontId="24" fillId="35" borderId="27" xfId="0" applyNumberFormat="1" applyFont="1" applyFill="1" applyBorder="1" applyAlignment="1">
      <alignment horizontal="center" vertical="center"/>
    </xf>
    <xf numFmtId="9" fontId="24" fillId="33" borderId="18" xfId="0" applyNumberFormat="1" applyFont="1" applyFill="1" applyBorder="1" applyAlignment="1">
      <alignment horizontal="center"/>
    </xf>
    <xf numFmtId="9" fontId="24" fillId="33" borderId="57" xfId="0" applyNumberFormat="1" applyFont="1" applyFill="1" applyBorder="1" applyAlignment="1">
      <alignment horizontal="center" vertical="center"/>
    </xf>
    <xf numFmtId="164" fontId="24" fillId="33" borderId="16" xfId="0" applyNumberFormat="1" applyFont="1" applyFill="1" applyBorder="1" applyAlignment="1">
      <alignment horizontal="center"/>
    </xf>
    <xf numFmtId="9" fontId="24" fillId="0" borderId="18" xfId="0" applyNumberFormat="1" applyFont="1" applyFill="1" applyBorder="1" applyAlignment="1">
      <alignment horizontal="center" vertical="center"/>
    </xf>
    <xf numFmtId="10" fontId="24" fillId="41" borderId="23" xfId="0" applyNumberFormat="1" applyFont="1" applyFill="1" applyBorder="1" applyAlignment="1">
      <alignment horizontal="center" vertical="center" wrapText="1"/>
    </xf>
    <xf numFmtId="10" fontId="24" fillId="41" borderId="42" xfId="0" applyNumberFormat="1" applyFont="1" applyFill="1" applyBorder="1" applyAlignment="1">
      <alignment horizontal="center" vertical="center" wrapText="1"/>
    </xf>
    <xf numFmtId="10" fontId="24" fillId="41" borderId="22" xfId="0" applyNumberFormat="1" applyFont="1" applyFill="1" applyBorder="1" applyAlignment="1">
      <alignment horizontal="center" vertical="center" wrapText="1"/>
    </xf>
    <xf numFmtId="10" fontId="24" fillId="41" borderId="43" xfId="0" applyNumberFormat="1" applyFont="1" applyFill="1" applyBorder="1" applyAlignment="1">
      <alignment horizontal="center" vertical="center" wrapText="1"/>
    </xf>
    <xf numFmtId="10" fontId="24" fillId="0" borderId="23" xfId="0" applyNumberFormat="1" applyFont="1" applyFill="1" applyBorder="1" applyAlignment="1">
      <alignment horizontal="center" vertical="center"/>
    </xf>
    <xf numFmtId="10" fontId="24" fillId="0" borderId="30" xfId="0" applyNumberFormat="1" applyFont="1" applyFill="1" applyBorder="1" applyAlignment="1">
      <alignment horizontal="center" vertical="center"/>
    </xf>
    <xf numFmtId="9" fontId="24" fillId="37" borderId="21" xfId="0" applyNumberFormat="1" applyFont="1" applyFill="1" applyBorder="1" applyAlignment="1">
      <alignment horizontal="center" vertical="center"/>
    </xf>
    <xf numFmtId="0" fontId="24" fillId="33" borderId="21" xfId="0" applyFont="1" applyFill="1" applyBorder="1" applyAlignment="1">
      <alignment horizontal="center" vertical="center"/>
    </xf>
    <xf numFmtId="0" fontId="24" fillId="37" borderId="39" xfId="0" applyFont="1" applyFill="1" applyBorder="1"/>
    <xf numFmtId="0" fontId="24" fillId="37" borderId="0" xfId="0" applyFont="1" applyFill="1" applyBorder="1"/>
    <xf numFmtId="0" fontId="24" fillId="37" borderId="58" xfId="0" applyFont="1" applyFill="1" applyBorder="1"/>
    <xf numFmtId="9" fontId="24" fillId="35" borderId="27" xfId="0" applyNumberFormat="1" applyFont="1" applyFill="1" applyBorder="1" applyAlignment="1">
      <alignment horizontal="center"/>
    </xf>
    <xf numFmtId="0" fontId="24" fillId="0" borderId="20" xfId="0" applyFont="1" applyBorder="1" applyAlignment="1">
      <alignment horizontal="center"/>
    </xf>
    <xf numFmtId="164" fontId="24" fillId="34" borderId="20" xfId="0" applyNumberFormat="1" applyFont="1" applyFill="1" applyBorder="1" applyAlignment="1">
      <alignment horizontal="center"/>
    </xf>
    <xf numFmtId="164" fontId="24" fillId="33" borderId="20" xfId="0" applyNumberFormat="1" applyFont="1" applyFill="1" applyBorder="1" applyAlignment="1">
      <alignment horizontal="center"/>
    </xf>
    <xf numFmtId="164" fontId="24" fillId="33" borderId="21" xfId="0" applyNumberFormat="1" applyFont="1" applyFill="1" applyBorder="1" applyAlignment="1">
      <alignment horizontal="center"/>
    </xf>
    <xf numFmtId="164" fontId="27" fillId="33" borderId="22" xfId="0" applyNumberFormat="1" applyFont="1" applyFill="1" applyBorder="1" applyAlignment="1">
      <alignment horizontal="center" vertical="center"/>
    </xf>
    <xf numFmtId="164" fontId="27" fillId="34" borderId="22" xfId="0" applyNumberFormat="1" applyFont="1" applyFill="1" applyBorder="1" applyAlignment="1">
      <alignment horizontal="center" vertical="center"/>
    </xf>
    <xf numFmtId="164" fontId="27" fillId="42" borderId="22" xfId="0" applyNumberFormat="1" applyFont="1" applyFill="1" applyBorder="1" applyAlignment="1">
      <alignment horizontal="center" vertical="center"/>
    </xf>
    <xf numFmtId="164" fontId="24" fillId="0" borderId="20" xfId="0" applyNumberFormat="1" applyFont="1" applyFill="1" applyBorder="1" applyAlignment="1">
      <alignment horizontal="center" vertical="center"/>
    </xf>
    <xf numFmtId="164" fontId="24" fillId="35" borderId="21" xfId="0" applyNumberFormat="1" applyFont="1" applyFill="1" applyBorder="1" applyAlignment="1">
      <alignment horizontal="center" vertical="center"/>
    </xf>
    <xf numFmtId="10" fontId="24" fillId="37" borderId="23" xfId="0" applyNumberFormat="1" applyFont="1" applyFill="1" applyBorder="1" applyAlignment="1">
      <alignment horizontal="center" vertical="center" wrapText="1"/>
    </xf>
    <xf numFmtId="9" fontId="24" fillId="0" borderId="0" xfId="0" applyNumberFormat="1" applyFont="1" applyBorder="1" applyAlignment="1">
      <alignment horizontal="center" vertical="center"/>
    </xf>
    <xf numFmtId="9" fontId="24" fillId="0" borderId="32" xfId="0" applyNumberFormat="1" applyFont="1" applyBorder="1" applyAlignment="1">
      <alignment horizontal="center" vertical="center"/>
    </xf>
    <xf numFmtId="9" fontId="24" fillId="0" borderId="0" xfId="0" applyNumberFormat="1" applyFont="1" applyBorder="1"/>
    <xf numFmtId="10" fontId="24" fillId="37" borderId="22" xfId="0" applyNumberFormat="1" applyFont="1" applyFill="1" applyBorder="1" applyAlignment="1">
      <alignment horizontal="center" vertical="center" wrapText="1"/>
    </xf>
    <xf numFmtId="9" fontId="24" fillId="37" borderId="16" xfId="0" applyNumberFormat="1" applyFont="1" applyFill="1" applyBorder="1" applyAlignment="1">
      <alignment horizontal="center" vertical="center"/>
    </xf>
    <xf numFmtId="9" fontId="24" fillId="37" borderId="27" xfId="0" applyNumberFormat="1" applyFont="1" applyFill="1" applyBorder="1" applyAlignment="1">
      <alignment horizontal="center" vertical="center"/>
    </xf>
    <xf numFmtId="9" fontId="24" fillId="37" borderId="23" xfId="0" applyNumberFormat="1" applyFont="1" applyFill="1" applyBorder="1" applyAlignment="1">
      <alignment horizontal="center" vertical="center"/>
    </xf>
    <xf numFmtId="10" fontId="24" fillId="0" borderId="23" xfId="0" applyNumberFormat="1" applyFont="1" applyBorder="1" applyAlignment="1">
      <alignment horizontal="center" vertical="center"/>
    </xf>
    <xf numFmtId="10" fontId="24" fillId="0" borderId="30" xfId="0" applyNumberFormat="1" applyFont="1" applyBorder="1" applyAlignment="1">
      <alignment horizontal="center" vertical="center"/>
    </xf>
    <xf numFmtId="9" fontId="24" fillId="0" borderId="42" xfId="0" applyNumberFormat="1" applyFont="1" applyBorder="1" applyAlignment="1">
      <alignment horizontal="center" vertical="center"/>
    </xf>
    <xf numFmtId="0" fontId="24" fillId="0" borderId="29" xfId="0" applyNumberFormat="1" applyFont="1" applyBorder="1" applyAlignment="1">
      <alignment horizontal="center" vertical="center"/>
    </xf>
    <xf numFmtId="0" fontId="24" fillId="37" borderId="16" xfId="0" applyNumberFormat="1" applyFont="1" applyFill="1" applyBorder="1" applyAlignment="1">
      <alignment horizontal="center" vertical="center"/>
    </xf>
    <xf numFmtId="0" fontId="24" fillId="0" borderId="27" xfId="0" applyNumberFormat="1" applyFont="1" applyFill="1" applyBorder="1" applyAlignment="1">
      <alignment horizontal="center" vertical="center"/>
    </xf>
    <xf numFmtId="0" fontId="24" fillId="0" borderId="23" xfId="0" applyNumberFormat="1" applyFont="1" applyFill="1" applyBorder="1" applyAlignment="1">
      <alignment horizontal="center" vertical="center"/>
    </xf>
    <xf numFmtId="0" fontId="24" fillId="0" borderId="42" xfId="0" applyFont="1" applyBorder="1" applyAlignment="1">
      <alignment horizontal="center" vertical="center"/>
    </xf>
    <xf numFmtId="0" fontId="24" fillId="0" borderId="21" xfId="0" applyNumberFormat="1" applyFont="1" applyFill="1" applyBorder="1" applyAlignment="1">
      <alignment horizontal="center" vertical="center"/>
    </xf>
    <xf numFmtId="0" fontId="24" fillId="0" borderId="43" xfId="0" applyFont="1" applyBorder="1" applyAlignment="1">
      <alignment horizontal="center" vertical="center"/>
    </xf>
    <xf numFmtId="0" fontId="24" fillId="0" borderId="18" xfId="0" applyNumberFormat="1" applyFont="1" applyBorder="1" applyAlignment="1">
      <alignment horizontal="center" vertical="center"/>
    </xf>
    <xf numFmtId="165" fontId="24" fillId="35" borderId="21" xfId="0" applyNumberFormat="1" applyFont="1" applyFill="1" applyBorder="1" applyAlignment="1">
      <alignment horizontal="center" vertical="center"/>
    </xf>
    <xf numFmtId="165" fontId="44" fillId="41" borderId="29" xfId="0" applyNumberFormat="1" applyFont="1" applyFill="1" applyBorder="1" applyAlignment="1">
      <alignment horizontal="center" vertical="center" wrapText="1"/>
    </xf>
    <xf numFmtId="165" fontId="24" fillId="33" borderId="22" xfId="0" applyNumberFormat="1" applyFont="1" applyFill="1" applyBorder="1" applyAlignment="1">
      <alignment horizontal="center" vertical="center" wrapText="1"/>
    </xf>
    <xf numFmtId="165" fontId="24" fillId="34" borderId="29" xfId="0" applyNumberFormat="1" applyFont="1" applyFill="1" applyBorder="1" applyAlignment="1">
      <alignment horizontal="center" vertical="center" wrapText="1"/>
    </xf>
    <xf numFmtId="165" fontId="24" fillId="34" borderId="43" xfId="0" applyNumberFormat="1" applyFont="1" applyFill="1" applyBorder="1" applyAlignment="1">
      <alignment horizontal="center" vertical="center" wrapText="1"/>
    </xf>
    <xf numFmtId="0" fontId="24" fillId="0" borderId="37" xfId="0" applyFont="1" applyBorder="1" applyAlignment="1">
      <alignment horizontal="center"/>
    </xf>
    <xf numFmtId="0" fontId="24" fillId="0" borderId="80" xfId="0" applyFont="1" applyBorder="1" applyAlignment="1">
      <alignment horizontal="center" vertical="center"/>
    </xf>
    <xf numFmtId="1" fontId="24" fillId="0" borderId="16" xfId="0" applyNumberFormat="1" applyFont="1" applyBorder="1" applyAlignment="1">
      <alignment horizontal="center"/>
    </xf>
    <xf numFmtId="0" fontId="24" fillId="0" borderId="27" xfId="0" applyFont="1" applyFill="1" applyBorder="1" applyAlignment="1">
      <alignment horizontal="center" vertical="center"/>
    </xf>
    <xf numFmtId="0" fontId="24" fillId="34" borderId="42" xfId="0" applyFont="1" applyFill="1" applyBorder="1" applyAlignment="1">
      <alignment horizontal="center" vertical="center"/>
    </xf>
    <xf numFmtId="0" fontId="24" fillId="0" borderId="32" xfId="0" applyFont="1" applyFill="1" applyBorder="1" applyAlignment="1">
      <alignment horizontal="center" vertical="center"/>
    </xf>
    <xf numFmtId="0" fontId="24" fillId="37" borderId="90" xfId="0" applyFont="1" applyFill="1" applyBorder="1" applyAlignment="1">
      <alignment horizontal="center" vertical="center"/>
    </xf>
    <xf numFmtId="0" fontId="24" fillId="37" borderId="82" xfId="0" applyFont="1" applyFill="1" applyBorder="1" applyAlignment="1">
      <alignment horizontal="center" vertical="center"/>
    </xf>
    <xf numFmtId="0" fontId="24" fillId="34" borderId="32" xfId="0" applyFont="1" applyFill="1" applyBorder="1" applyAlignment="1">
      <alignment horizontal="center" vertical="center"/>
    </xf>
    <xf numFmtId="0" fontId="24" fillId="0" borderId="90" xfId="0" applyFont="1" applyBorder="1" applyAlignment="1">
      <alignment horizontal="center" vertical="center"/>
    </xf>
    <xf numFmtId="164" fontId="24" fillId="34" borderId="21" xfId="0" applyNumberFormat="1" applyFont="1" applyFill="1" applyBorder="1" applyAlignment="1">
      <alignment horizontal="center"/>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24" fillId="0" borderId="21" xfId="0" applyFont="1" applyFill="1" applyBorder="1" applyAlignment="1">
      <alignment horizontal="center" vertical="center"/>
    </xf>
    <xf numFmtId="0" fontId="0" fillId="0" borderId="28" xfId="0" applyFont="1" applyFill="1" applyBorder="1" applyAlignment="1">
      <alignment horizontal="center" vertical="center" wrapText="1"/>
    </xf>
    <xf numFmtId="9" fontId="24" fillId="0" borderId="33" xfId="0" applyNumberFormat="1" applyFont="1" applyBorder="1" applyAlignment="1">
      <alignment horizontal="center" vertical="center"/>
    </xf>
    <xf numFmtId="0" fontId="24" fillId="0" borderId="50" xfId="0" applyNumberFormat="1" applyFont="1" applyBorder="1" applyAlignment="1">
      <alignment horizontal="center" vertical="center"/>
    </xf>
    <xf numFmtId="165" fontId="24" fillId="0" borderId="31" xfId="0" applyNumberFormat="1" applyFont="1" applyFill="1" applyBorder="1" applyAlignment="1">
      <alignment horizontal="center" vertical="center"/>
    </xf>
    <xf numFmtId="165" fontId="24" fillId="0" borderId="45" xfId="0" applyNumberFormat="1" applyFont="1" applyFill="1" applyBorder="1" applyAlignment="1">
      <alignment horizontal="center" vertical="center"/>
    </xf>
    <xf numFmtId="0" fontId="24" fillId="37" borderId="45" xfId="0" applyNumberFormat="1" applyFont="1" applyFill="1" applyBorder="1" applyAlignment="1">
      <alignment horizontal="center" vertical="center"/>
    </xf>
    <xf numFmtId="0" fontId="24" fillId="37" borderId="43" xfId="0" applyNumberFormat="1" applyFont="1" applyFill="1" applyBorder="1" applyAlignment="1">
      <alignment horizontal="center" vertical="center"/>
    </xf>
    <xf numFmtId="165" fontId="24" fillId="37" borderId="57" xfId="0" applyNumberFormat="1" applyFont="1" applyFill="1" applyBorder="1" applyAlignment="1">
      <alignment horizontal="center" vertical="center"/>
    </xf>
    <xf numFmtId="0" fontId="24" fillId="37" borderId="56" xfId="0" applyFont="1" applyFill="1" applyBorder="1" applyAlignment="1">
      <alignment horizontal="center" vertical="center"/>
    </xf>
    <xf numFmtId="0" fontId="24" fillId="0" borderId="82" xfId="0" applyFont="1" applyBorder="1" applyAlignment="1">
      <alignment horizontal="left" vertical="center"/>
    </xf>
    <xf numFmtId="0" fontId="24" fillId="37" borderId="94" xfId="0" applyFont="1" applyFill="1" applyBorder="1" applyAlignment="1">
      <alignment horizontal="center" vertical="center"/>
    </xf>
    <xf numFmtId="9" fontId="24" fillId="37" borderId="90" xfId="0" applyNumberFormat="1" applyFont="1" applyFill="1" applyBorder="1" applyAlignment="1">
      <alignment horizontal="center" vertical="center"/>
    </xf>
    <xf numFmtId="9" fontId="24" fillId="34" borderId="32" xfId="0" applyNumberFormat="1" applyFont="1" applyFill="1" applyBorder="1" applyAlignment="1">
      <alignment horizontal="center" vertical="center"/>
    </xf>
    <xf numFmtId="9" fontId="24" fillId="37" borderId="19" xfId="0" applyNumberFormat="1" applyFont="1" applyFill="1" applyBorder="1" applyAlignment="1">
      <alignment horizontal="center" vertical="center"/>
    </xf>
    <xf numFmtId="165" fontId="24" fillId="0" borderId="33" xfId="0" applyNumberFormat="1" applyFont="1" applyBorder="1" applyAlignment="1">
      <alignment horizontal="center" vertical="center"/>
    </xf>
    <xf numFmtId="165" fontId="24" fillId="0" borderId="32" xfId="0" applyNumberFormat="1" applyFont="1" applyBorder="1" applyAlignment="1">
      <alignment horizontal="center" vertical="center"/>
    </xf>
    <xf numFmtId="0" fontId="24" fillId="0" borderId="20" xfId="0" applyFont="1" applyBorder="1" applyAlignment="1">
      <alignment horizontal="center" vertical="center" wrapText="1"/>
    </xf>
    <xf numFmtId="9" fontId="24" fillId="0" borderId="90" xfId="0" applyNumberFormat="1" applyFont="1" applyBorder="1" applyAlignment="1">
      <alignment horizontal="center" vertical="center"/>
    </xf>
    <xf numFmtId="9" fontId="24" fillId="37" borderId="76" xfId="0" applyNumberFormat="1" applyFont="1" applyFill="1" applyBorder="1" applyAlignment="1">
      <alignment horizontal="center" vertical="center"/>
    </xf>
    <xf numFmtId="9" fontId="24" fillId="37" borderId="81" xfId="0" applyNumberFormat="1" applyFont="1" applyFill="1" applyBorder="1" applyAlignment="1">
      <alignment horizontal="center" vertical="center"/>
    </xf>
    <xf numFmtId="9" fontId="24" fillId="37" borderId="50" xfId="0" applyNumberFormat="1" applyFont="1" applyFill="1" applyBorder="1" applyAlignment="1">
      <alignment horizontal="center" vertical="center"/>
    </xf>
    <xf numFmtId="9" fontId="24" fillId="37" borderId="29" xfId="0" applyNumberFormat="1" applyFont="1" applyFill="1" applyBorder="1" applyAlignment="1">
      <alignment horizontal="center" vertical="center"/>
    </xf>
    <xf numFmtId="1" fontId="24" fillId="0" borderId="22" xfId="0" applyNumberFormat="1" applyFont="1" applyBorder="1" applyAlignment="1">
      <alignment horizontal="center" vertical="center"/>
    </xf>
    <xf numFmtId="1" fontId="24" fillId="0" borderId="29" xfId="0" applyNumberFormat="1" applyFont="1" applyBorder="1" applyAlignment="1">
      <alignment horizontal="center" vertical="center"/>
    </xf>
    <xf numFmtId="1" fontId="24" fillId="0" borderId="43" xfId="0" applyNumberFormat="1" applyFont="1" applyBorder="1" applyAlignment="1">
      <alignment horizontal="center" vertical="center"/>
    </xf>
    <xf numFmtId="0" fontId="24" fillId="37" borderId="16" xfId="0" applyFont="1" applyFill="1" applyBorder="1" applyAlignment="1">
      <alignment vertical="center"/>
    </xf>
    <xf numFmtId="0" fontId="24" fillId="0" borderId="20" xfId="0" applyFont="1" applyFill="1" applyBorder="1" applyAlignment="1">
      <alignment horizontal="center"/>
    </xf>
    <xf numFmtId="0" fontId="25" fillId="37" borderId="22" xfId="0" applyFont="1" applyFill="1" applyBorder="1" applyAlignment="1">
      <alignment horizontal="center" vertical="center"/>
    </xf>
    <xf numFmtId="0" fontId="25" fillId="37" borderId="29" xfId="0" applyFont="1" applyFill="1" applyBorder="1" applyAlignment="1">
      <alignment horizontal="center" vertical="center"/>
    </xf>
    <xf numFmtId="0" fontId="25" fillId="0" borderId="22" xfId="0" applyFont="1" applyFill="1" applyBorder="1" applyAlignment="1">
      <alignment horizontal="center" vertical="center"/>
    </xf>
    <xf numFmtId="0" fontId="24" fillId="0" borderId="42" xfId="0" applyFont="1" applyBorder="1" applyAlignment="1">
      <alignment horizontal="left" vertical="center"/>
    </xf>
    <xf numFmtId="0" fontId="24" fillId="0" borderId="45" xfId="0" applyFont="1" applyBorder="1" applyAlignment="1">
      <alignment horizontal="left" vertical="center"/>
    </xf>
    <xf numFmtId="0" fontId="26" fillId="0" borderId="45" xfId="42" applyFont="1" applyBorder="1" applyAlignment="1">
      <alignment horizontal="left" vertical="center"/>
    </xf>
    <xf numFmtId="0" fontId="24" fillId="0" borderId="94" xfId="0" applyFont="1" applyFill="1" applyBorder="1" applyAlignment="1">
      <alignment horizontal="left" vertical="center"/>
    </xf>
    <xf numFmtId="9" fontId="24" fillId="35" borderId="32" xfId="0" applyNumberFormat="1" applyFont="1" applyFill="1" applyBorder="1" applyAlignment="1">
      <alignment horizontal="center" vertical="center"/>
    </xf>
    <xf numFmtId="9" fontId="24" fillId="0" borderId="34" xfId="0" applyNumberFormat="1" applyFont="1" applyBorder="1" applyAlignment="1">
      <alignment horizontal="center" vertical="center"/>
    </xf>
    <xf numFmtId="9" fontId="24" fillId="0" borderId="82" xfId="0" applyNumberFormat="1" applyFont="1" applyBorder="1" applyAlignment="1">
      <alignment horizontal="center" vertical="center"/>
    </xf>
    <xf numFmtId="9" fontId="24" fillId="37" borderId="58" xfId="0" applyNumberFormat="1" applyFont="1" applyFill="1" applyBorder="1" applyAlignment="1">
      <alignment horizontal="center" vertical="center"/>
    </xf>
    <xf numFmtId="0" fontId="24" fillId="0" borderId="62" xfId="0" applyFont="1" applyBorder="1" applyAlignment="1">
      <alignment horizontal="center" vertical="center"/>
    </xf>
    <xf numFmtId="0" fontId="24" fillId="37" borderId="20" xfId="0" applyNumberFormat="1" applyFont="1" applyFill="1" applyBorder="1" applyAlignment="1">
      <alignment horizontal="center" vertical="center"/>
    </xf>
    <xf numFmtId="165" fontId="24" fillId="37" borderId="20" xfId="0" applyNumberFormat="1" applyFont="1" applyFill="1" applyBorder="1" applyAlignment="1">
      <alignment horizontal="center" vertical="center"/>
    </xf>
    <xf numFmtId="3" fontId="24" fillId="0" borderId="22" xfId="0" applyNumberFormat="1" applyFont="1" applyBorder="1" applyAlignment="1">
      <alignment horizontal="center" vertical="center"/>
    </xf>
    <xf numFmtId="0" fontId="0" fillId="0" borderId="77" xfId="0" applyFont="1" applyFill="1" applyBorder="1" applyAlignment="1">
      <alignment horizontal="center"/>
    </xf>
    <xf numFmtId="9" fontId="24" fillId="41" borderId="22" xfId="0" applyNumberFormat="1" applyFont="1" applyFill="1" applyBorder="1" applyAlignment="1">
      <alignment horizontal="center" vertical="center"/>
    </xf>
    <xf numFmtId="10" fontId="24" fillId="37" borderId="19" xfId="0" applyNumberFormat="1" applyFont="1" applyFill="1" applyBorder="1" applyAlignment="1">
      <alignment horizontal="center" vertical="center" wrapText="1"/>
    </xf>
    <xf numFmtId="10" fontId="24" fillId="37" borderId="19" xfId="0" applyNumberFormat="1" applyFont="1" applyFill="1" applyBorder="1"/>
    <xf numFmtId="9" fontId="24" fillId="37" borderId="19" xfId="0" applyNumberFormat="1" applyFont="1" applyFill="1" applyBorder="1"/>
    <xf numFmtId="1" fontId="24" fillId="0" borderId="19" xfId="0" applyNumberFormat="1" applyFont="1" applyBorder="1" applyAlignment="1">
      <alignment horizontal="center" vertical="center" wrapText="1"/>
    </xf>
    <xf numFmtId="1" fontId="24" fillId="0" borderId="10" xfId="0" applyNumberFormat="1" applyFont="1" applyBorder="1" applyAlignment="1">
      <alignment horizontal="center" vertical="center" wrapText="1"/>
    </xf>
    <xf numFmtId="9" fontId="24" fillId="33" borderId="90"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0" fontId="24" fillId="70" borderId="10" xfId="0" applyFont="1" applyFill="1" applyBorder="1" applyAlignment="1">
      <alignment horizontal="center" vertical="center"/>
    </xf>
    <xf numFmtId="0" fontId="24" fillId="0" borderId="10" xfId="0" applyFont="1" applyBorder="1" applyAlignment="1">
      <alignment horizontal="center" vertical="center"/>
    </xf>
    <xf numFmtId="0" fontId="24" fillId="70" borderId="19" xfId="0" applyFont="1" applyFill="1" applyBorder="1" applyAlignment="1">
      <alignment horizontal="center" vertical="center"/>
    </xf>
    <xf numFmtId="0" fontId="24" fillId="37" borderId="10"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9" xfId="0" applyFont="1" applyFill="1" applyBorder="1" applyAlignment="1">
      <alignment horizontal="center" vertical="center"/>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24" fillId="35" borderId="19" xfId="0" applyFont="1" applyFill="1" applyBorder="1" applyAlignment="1">
      <alignment horizontal="center" vertical="center"/>
    </xf>
    <xf numFmtId="9" fontId="24" fillId="34" borderId="1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10" fontId="24" fillId="0" borderId="19"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4" fillId="37" borderId="14" xfId="0" applyFont="1" applyFill="1" applyBorder="1" applyAlignment="1">
      <alignment horizontal="center" vertical="center"/>
    </xf>
    <xf numFmtId="165" fontId="24" fillId="0" borderId="19" xfId="0" applyNumberFormat="1" applyFont="1" applyBorder="1" applyAlignment="1">
      <alignment horizontal="center" vertical="center"/>
    </xf>
    <xf numFmtId="165" fontId="24" fillId="0" borderId="14" xfId="0" applyNumberFormat="1" applyFont="1" applyBorder="1" applyAlignment="1">
      <alignment horizontal="center" vertical="center"/>
    </xf>
    <xf numFmtId="10" fontId="24" fillId="0" borderId="10" xfId="0" applyNumberFormat="1" applyFont="1" applyFill="1" applyBorder="1" applyAlignment="1">
      <alignment horizontal="center" vertical="center"/>
    </xf>
    <xf numFmtId="0" fontId="24" fillId="35" borderId="14" xfId="0" applyFont="1" applyFill="1" applyBorder="1" applyAlignment="1">
      <alignment horizontal="center" vertical="center"/>
    </xf>
    <xf numFmtId="165"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77" xfId="0" applyFont="1" applyBorder="1" applyAlignment="1">
      <alignment horizontal="left" vertical="center"/>
    </xf>
    <xf numFmtId="0" fontId="24" fillId="0" borderId="76" xfId="0" applyFont="1" applyBorder="1" applyAlignment="1">
      <alignment horizontal="left" vertical="center"/>
    </xf>
    <xf numFmtId="0" fontId="24" fillId="35" borderId="10" xfId="0" applyFont="1" applyFill="1" applyBorder="1" applyAlignment="1">
      <alignment horizontal="center" vertical="center"/>
    </xf>
    <xf numFmtId="0" fontId="24" fillId="35" borderId="19" xfId="0" applyFont="1" applyFill="1" applyBorder="1" applyAlignment="1">
      <alignment horizontal="center" vertical="center"/>
    </xf>
    <xf numFmtId="0" fontId="24" fillId="33" borderId="14"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9"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70" borderId="10" xfId="0" applyFont="1" applyFill="1" applyBorder="1" applyAlignment="1">
      <alignment horizontal="center" vertical="center"/>
    </xf>
    <xf numFmtId="0" fontId="24" fillId="70" borderId="19" xfId="0" applyFont="1" applyFill="1" applyBorder="1" applyAlignment="1">
      <alignment horizontal="center" vertical="center"/>
    </xf>
    <xf numFmtId="0" fontId="24" fillId="0" borderId="54" xfId="0" applyFont="1" applyFill="1" applyBorder="1" applyAlignment="1">
      <alignment horizontal="center" vertical="center" wrapText="1"/>
    </xf>
    <xf numFmtId="0" fontId="24" fillId="0" borderId="20" xfId="0" applyFont="1" applyBorder="1" applyAlignment="1">
      <alignment horizontal="center" vertical="center"/>
    </xf>
    <xf numFmtId="0" fontId="24" fillId="0" borderId="10" xfId="0" applyFont="1" applyBorder="1" applyAlignment="1">
      <alignment horizontal="center" vertical="center"/>
    </xf>
    <xf numFmtId="0" fontId="24" fillId="37" borderId="10" xfId="0" applyFont="1" applyFill="1" applyBorder="1" applyAlignment="1">
      <alignment horizontal="center" vertical="center"/>
    </xf>
    <xf numFmtId="0" fontId="25" fillId="36" borderId="47" xfId="0" applyFont="1" applyFill="1" applyBorder="1" applyAlignment="1">
      <alignment horizontal="center" vertical="center" textRotation="90"/>
    </xf>
    <xf numFmtId="0" fontId="24" fillId="0" borderId="13"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37" borderId="34" xfId="0" applyFont="1" applyFill="1" applyBorder="1" applyAlignment="1">
      <alignment horizontal="center" vertical="center"/>
    </xf>
    <xf numFmtId="9" fontId="24" fillId="37" borderId="23" xfId="0" applyNumberFormat="1" applyFont="1" applyFill="1" applyBorder="1" applyAlignment="1">
      <alignment horizontal="center" vertical="center" wrapText="1"/>
    </xf>
    <xf numFmtId="9" fontId="24" fillId="37" borderId="22"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37" borderId="18" xfId="0" applyFont="1" applyFill="1" applyBorder="1" applyAlignment="1">
      <alignment horizontal="center" vertical="center"/>
    </xf>
    <xf numFmtId="0" fontId="24" fillId="37" borderId="22" xfId="0" applyFont="1" applyFill="1" applyBorder="1" applyAlignment="1">
      <alignment horizontal="center" vertical="center"/>
    </xf>
    <xf numFmtId="0" fontId="24" fillId="37" borderId="14" xfId="0" applyFont="1" applyFill="1"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10" fontId="24" fillId="0" borderId="19" xfId="0" applyNumberFormat="1" applyFont="1" applyFill="1" applyBorder="1" applyAlignment="1">
      <alignment horizontal="center" vertical="center"/>
    </xf>
    <xf numFmtId="0" fontId="24" fillId="0" borderId="14" xfId="0" applyFont="1" applyFill="1" applyBorder="1" applyAlignment="1">
      <alignment horizontal="center" vertical="center"/>
    </xf>
    <xf numFmtId="165" fontId="24" fillId="0" borderId="19" xfId="0" applyNumberFormat="1" applyFont="1" applyFill="1" applyBorder="1" applyAlignment="1">
      <alignment horizontal="center" vertical="center"/>
    </xf>
    <xf numFmtId="0" fontId="24" fillId="34" borderId="37" xfId="0" applyFont="1" applyFill="1" applyBorder="1" applyAlignment="1">
      <alignment horizontal="center" vertical="center"/>
    </xf>
    <xf numFmtId="0" fontId="24" fillId="34" borderId="14" xfId="0" applyFont="1" applyFill="1" applyBorder="1" applyAlignment="1">
      <alignment horizontal="center" vertical="center"/>
    </xf>
    <xf numFmtId="10" fontId="24" fillId="0" borderId="10" xfId="0" applyNumberFormat="1" applyFont="1" applyFill="1" applyBorder="1" applyAlignment="1">
      <alignment horizontal="center" vertical="center"/>
    </xf>
    <xf numFmtId="0" fontId="24" fillId="37" borderId="83" xfId="0" applyFont="1" applyFill="1" applyBorder="1" applyAlignment="1">
      <alignment horizontal="center" vertical="center"/>
    </xf>
    <xf numFmtId="10" fontId="24" fillId="0" borderId="16" xfId="0" applyNumberFormat="1" applyFont="1" applyFill="1" applyBorder="1" applyAlignment="1">
      <alignment horizontal="center" vertical="center"/>
    </xf>
    <xf numFmtId="0" fontId="24" fillId="0" borderId="16" xfId="0" applyFont="1" applyFill="1" applyBorder="1" applyAlignment="1">
      <alignment horizontal="center" vertical="center"/>
    </xf>
    <xf numFmtId="9" fontId="24" fillId="33" borderId="19" xfId="0" applyNumberFormat="1" applyFont="1" applyFill="1" applyBorder="1" applyAlignment="1">
      <alignment horizontal="center" vertical="center" wrapText="1"/>
    </xf>
    <xf numFmtId="10" fontId="24" fillId="37" borderId="30" xfId="0" applyNumberFormat="1" applyFont="1" applyFill="1" applyBorder="1" applyAlignment="1">
      <alignment horizontal="center" vertical="center"/>
    </xf>
    <xf numFmtId="0" fontId="70" fillId="37" borderId="19" xfId="0" applyFont="1" applyFill="1" applyBorder="1" applyAlignment="1">
      <alignment horizontal="center" vertical="center"/>
    </xf>
    <xf numFmtId="165" fontId="24" fillId="34" borderId="19" xfId="0" applyNumberFormat="1" applyFont="1" applyFill="1" applyBorder="1" applyAlignment="1">
      <alignment horizontal="center" vertical="center" wrapText="1"/>
    </xf>
    <xf numFmtId="0" fontId="24" fillId="43" borderId="19" xfId="0" applyFont="1" applyFill="1" applyBorder="1" applyAlignment="1">
      <alignment horizontal="center" vertical="center"/>
    </xf>
    <xf numFmtId="9" fontId="24" fillId="33" borderId="19" xfId="0" applyNumberFormat="1" applyFont="1" applyFill="1" applyBorder="1" applyAlignment="1">
      <alignment horizontal="center" vertical="center"/>
    </xf>
    <xf numFmtId="165" fontId="24" fillId="37" borderId="19" xfId="0" applyNumberFormat="1" applyFont="1" applyFill="1" applyBorder="1" applyAlignment="1">
      <alignment horizontal="center" vertical="center"/>
    </xf>
    <xf numFmtId="165" fontId="24" fillId="0" borderId="29" xfId="0" applyNumberFormat="1" applyFont="1" applyFill="1" applyBorder="1" applyAlignment="1">
      <alignment horizontal="center" vertical="center"/>
    </xf>
    <xf numFmtId="0" fontId="24" fillId="0" borderId="37" xfId="0" applyFont="1" applyBorder="1" applyAlignment="1">
      <alignment horizontal="center" vertical="center" wrapText="1"/>
    </xf>
    <xf numFmtId="0" fontId="24" fillId="37" borderId="15" xfId="0" applyFont="1" applyFill="1" applyBorder="1" applyAlignment="1">
      <alignment horizontal="center" vertical="center"/>
    </xf>
    <xf numFmtId="0" fontId="24" fillId="37" borderId="12" xfId="0" applyFont="1" applyFill="1" applyBorder="1" applyAlignment="1">
      <alignment horizontal="center" vertical="center"/>
    </xf>
    <xf numFmtId="165" fontId="24" fillId="33" borderId="10" xfId="0" applyNumberFormat="1" applyFont="1" applyFill="1" applyBorder="1" applyAlignment="1">
      <alignment horizontal="center" vertical="center" wrapText="1"/>
    </xf>
    <xf numFmtId="165" fontId="24" fillId="35" borderId="10" xfId="0" applyNumberFormat="1" applyFont="1" applyFill="1" applyBorder="1" applyAlignment="1">
      <alignment horizontal="center" vertical="center" wrapText="1"/>
    </xf>
    <xf numFmtId="0" fontId="0" fillId="0" borderId="31" xfId="0" applyBorder="1" applyAlignment="1">
      <alignment horizontal="center" vertical="center"/>
    </xf>
    <xf numFmtId="17" fontId="25" fillId="36" borderId="25" xfId="0" applyNumberFormat="1" applyFont="1" applyFill="1" applyBorder="1" applyAlignment="1">
      <alignment horizontal="center" vertical="center"/>
    </xf>
    <xf numFmtId="17" fontId="25" fillId="36" borderId="95" xfId="0" applyNumberFormat="1" applyFont="1" applyFill="1" applyBorder="1" applyAlignment="1">
      <alignment horizontal="center" vertical="center"/>
    </xf>
    <xf numFmtId="17" fontId="25" fillId="36" borderId="59" xfId="0" applyNumberFormat="1" applyFont="1" applyFill="1" applyBorder="1" applyAlignment="1">
      <alignment horizontal="center" vertical="center"/>
    </xf>
    <xf numFmtId="165" fontId="24" fillId="34" borderId="37" xfId="0" applyNumberFormat="1" applyFont="1" applyFill="1" applyBorder="1" applyAlignment="1">
      <alignment horizontal="center" vertical="center"/>
    </xf>
    <xf numFmtId="17" fontId="25" fillId="36" borderId="60" xfId="0" applyNumberFormat="1" applyFont="1" applyFill="1" applyBorder="1" applyAlignment="1">
      <alignment horizontal="center" vertical="center"/>
    </xf>
    <xf numFmtId="0" fontId="25" fillId="37" borderId="14" xfId="0" applyFont="1" applyFill="1" applyBorder="1" applyAlignment="1">
      <alignment horizontal="center" vertical="center"/>
    </xf>
    <xf numFmtId="1" fontId="24" fillId="0" borderId="14" xfId="0" applyNumberFormat="1" applyFont="1" applyBorder="1" applyAlignment="1">
      <alignment horizontal="center"/>
    </xf>
    <xf numFmtId="0" fontId="70" fillId="37" borderId="14" xfId="0" applyFont="1" applyFill="1" applyBorder="1" applyAlignment="1">
      <alignment horizontal="center" vertical="center"/>
    </xf>
    <xf numFmtId="0" fontId="24" fillId="0" borderId="14" xfId="0" applyFont="1" applyBorder="1" applyAlignment="1">
      <alignment horizontal="center" vertical="center" wrapText="1"/>
    </xf>
    <xf numFmtId="10" fontId="24" fillId="33" borderId="14" xfId="0" applyNumberFormat="1" applyFont="1" applyFill="1" applyBorder="1" applyAlignment="1">
      <alignment horizontal="center" vertical="center"/>
    </xf>
    <xf numFmtId="1" fontId="24" fillId="0" borderId="14" xfId="0" applyNumberFormat="1" applyFont="1" applyFill="1" applyBorder="1" applyAlignment="1">
      <alignment horizontal="center" vertical="center"/>
    </xf>
    <xf numFmtId="165" fontId="24" fillId="33" borderId="14" xfId="0" applyNumberFormat="1" applyFont="1" applyFill="1" applyBorder="1" applyAlignment="1">
      <alignment horizontal="center" vertical="center" wrapText="1"/>
    </xf>
    <xf numFmtId="165" fontId="24" fillId="35" borderId="14" xfId="0" applyNumberFormat="1" applyFont="1" applyFill="1" applyBorder="1" applyAlignment="1">
      <alignment horizontal="center" vertical="center" wrapText="1"/>
    </xf>
    <xf numFmtId="0" fontId="24" fillId="43" borderId="14" xfId="0" applyFont="1" applyFill="1" applyBorder="1" applyAlignment="1">
      <alignment horizontal="center" vertical="center"/>
    </xf>
    <xf numFmtId="9" fontId="24" fillId="33" borderId="14" xfId="0" applyNumberFormat="1" applyFont="1" applyFill="1" applyBorder="1" applyAlignment="1">
      <alignment horizontal="center" vertical="center"/>
    </xf>
    <xf numFmtId="10" fontId="24" fillId="37" borderId="14" xfId="0" applyNumberFormat="1" applyFont="1" applyFill="1" applyBorder="1" applyAlignment="1">
      <alignment horizontal="center" vertical="center" wrapText="1"/>
    </xf>
    <xf numFmtId="165" fontId="24" fillId="37" borderId="14" xfId="0" applyNumberFormat="1" applyFont="1" applyFill="1" applyBorder="1" applyAlignment="1">
      <alignment horizontal="center" vertical="center"/>
    </xf>
    <xf numFmtId="10" fontId="24" fillId="0" borderId="14" xfId="0" applyNumberFormat="1" applyFont="1" applyFill="1" applyBorder="1" applyAlignment="1">
      <alignment horizontal="center" vertical="center"/>
    </xf>
    <xf numFmtId="9" fontId="24" fillId="0" borderId="14" xfId="0" applyNumberFormat="1" applyFont="1" applyFill="1" applyBorder="1" applyAlignment="1">
      <alignment horizontal="center" vertical="center"/>
    </xf>
    <xf numFmtId="0" fontId="25" fillId="0" borderId="29" xfId="0" applyFont="1" applyFill="1" applyBorder="1" applyAlignment="1">
      <alignment horizontal="center" vertical="center"/>
    </xf>
    <xf numFmtId="10" fontId="24" fillId="0" borderId="33" xfId="0" applyNumberFormat="1" applyFont="1" applyFill="1" applyBorder="1" applyAlignment="1">
      <alignment horizontal="center" vertical="center"/>
    </xf>
    <xf numFmtId="20" fontId="0" fillId="0" borderId="0" xfId="0" applyNumberFormat="1" applyBorder="1" applyAlignment="1">
      <alignment horizontal="center" vertical="center"/>
    </xf>
    <xf numFmtId="10" fontId="24" fillId="37" borderId="0" xfId="0" applyNumberFormat="1" applyFont="1" applyFill="1" applyBorder="1" applyAlignment="1">
      <alignment horizontal="center" vertical="center"/>
    </xf>
    <xf numFmtId="164" fontId="27" fillId="33" borderId="19" xfId="0" applyNumberFormat="1" applyFont="1" applyFill="1" applyBorder="1" applyAlignment="1">
      <alignment horizontal="center" vertical="center"/>
    </xf>
    <xf numFmtId="164" fontId="27" fillId="34" borderId="29" xfId="0" applyNumberFormat="1" applyFont="1" applyFill="1" applyBorder="1" applyAlignment="1">
      <alignment horizontal="center" vertical="center"/>
    </xf>
    <xf numFmtId="164" fontId="27" fillId="33" borderId="10" xfId="0" applyNumberFormat="1" applyFont="1" applyFill="1" applyBorder="1" applyAlignment="1">
      <alignment horizontal="center" vertical="center"/>
    </xf>
    <xf numFmtId="164" fontId="27" fillId="34" borderId="10" xfId="0" applyNumberFormat="1" applyFont="1" applyFill="1" applyBorder="1" applyAlignment="1">
      <alignment horizontal="center" vertical="center"/>
    </xf>
    <xf numFmtId="0" fontId="24" fillId="78" borderId="14" xfId="0" applyFont="1" applyFill="1" applyBorder="1" applyAlignment="1">
      <alignment horizontal="center" vertical="center"/>
    </xf>
    <xf numFmtId="0" fontId="44" fillId="0" borderId="0" xfId="0" applyFont="1"/>
    <xf numFmtId="17" fontId="75" fillId="0" borderId="10" xfId="0" applyNumberFormat="1" applyFont="1" applyBorder="1" applyAlignment="1">
      <alignment horizontal="center" wrapText="1"/>
    </xf>
    <xf numFmtId="0" fontId="44" fillId="0" borderId="0" xfId="0" applyFont="1" applyAlignment="1">
      <alignment horizontal="center"/>
    </xf>
    <xf numFmtId="0" fontId="75" fillId="0" borderId="10" xfId="0" applyFont="1" applyBorder="1" applyAlignment="1">
      <alignment horizontal="center" vertical="center"/>
    </xf>
    <xf numFmtId="0" fontId="44" fillId="0" borderId="0" xfId="0" applyFont="1" applyAlignment="1">
      <alignment horizontal="center" vertical="center"/>
    </xf>
    <xf numFmtId="9" fontId="24" fillId="34" borderId="19" xfId="0" applyNumberFormat="1" applyFont="1" applyFill="1" applyBorder="1" applyAlignment="1">
      <alignment horizontal="center" vertical="center" wrapText="1"/>
    </xf>
    <xf numFmtId="165" fontId="24" fillId="35" borderId="37" xfId="0" applyNumberFormat="1" applyFont="1" applyFill="1" applyBorder="1" applyAlignment="1">
      <alignment horizontal="center" vertical="center"/>
    </xf>
    <xf numFmtId="165" fontId="27" fillId="33" borderId="19" xfId="0" applyNumberFormat="1" applyFont="1" applyFill="1" applyBorder="1" applyAlignment="1">
      <alignment horizontal="center" vertical="center"/>
    </xf>
    <xf numFmtId="165" fontId="27" fillId="35" borderId="10" xfId="0" applyNumberFormat="1" applyFont="1" applyFill="1" applyBorder="1" applyAlignment="1">
      <alignment horizontal="center" vertical="center"/>
    </xf>
    <xf numFmtId="3" fontId="24" fillId="0" borderId="29" xfId="0" applyNumberFormat="1" applyFont="1" applyBorder="1" applyAlignment="1">
      <alignment horizontal="center" vertical="center"/>
    </xf>
    <xf numFmtId="3" fontId="24" fillId="0" borderId="10" xfId="0" applyNumberFormat="1" applyFont="1" applyBorder="1" applyAlignment="1">
      <alignment horizontal="center" vertical="center"/>
    </xf>
    <xf numFmtId="165" fontId="27" fillId="0" borderId="14" xfId="0" applyNumberFormat="1" applyFont="1" applyFill="1" applyBorder="1" applyAlignment="1">
      <alignment horizontal="center"/>
    </xf>
    <xf numFmtId="9" fontId="24" fillId="0" borderId="15" xfId="0" applyNumberFormat="1" applyFont="1" applyBorder="1" applyAlignment="1">
      <alignment horizontal="center" vertical="center" wrapText="1"/>
    </xf>
    <xf numFmtId="9" fontId="24" fillId="37" borderId="16" xfId="0" applyNumberFormat="1" applyFont="1" applyFill="1" applyBorder="1" applyAlignment="1">
      <alignment horizontal="center" vertical="center" wrapText="1"/>
    </xf>
    <xf numFmtId="10" fontId="24" fillId="35" borderId="10" xfId="0" applyNumberFormat="1" applyFont="1" applyFill="1" applyBorder="1" applyAlignment="1">
      <alignment horizontal="center"/>
    </xf>
    <xf numFmtId="9" fontId="24" fillId="35" borderId="10" xfId="0" applyNumberFormat="1" applyFont="1" applyFill="1" applyBorder="1" applyAlignment="1">
      <alignment horizontal="center"/>
    </xf>
    <xf numFmtId="0" fontId="24" fillId="37" borderId="10" xfId="0" applyFont="1" applyFill="1" applyBorder="1" applyAlignment="1">
      <alignment horizontal="center" vertical="center" wrapText="1"/>
    </xf>
    <xf numFmtId="0" fontId="24" fillId="42" borderId="10" xfId="0" applyFont="1" applyFill="1" applyBorder="1" applyAlignment="1">
      <alignment horizontal="center" vertical="center"/>
    </xf>
    <xf numFmtId="0" fontId="24" fillId="37" borderId="37" xfId="0" applyFont="1" applyFill="1" applyBorder="1" applyAlignment="1">
      <alignment horizontal="center" vertical="center"/>
    </xf>
    <xf numFmtId="2" fontId="24" fillId="37" borderId="37" xfId="0" applyNumberFormat="1" applyFont="1" applyFill="1" applyBorder="1" applyAlignment="1">
      <alignment horizontal="center" vertical="center"/>
    </xf>
    <xf numFmtId="164" fontId="27" fillId="35" borderId="10" xfId="0" applyNumberFormat="1" applyFont="1" applyFill="1" applyBorder="1" applyAlignment="1">
      <alignment horizontal="center" vertical="center"/>
    </xf>
    <xf numFmtId="164" fontId="27" fillId="42" borderId="10" xfId="0" applyNumberFormat="1" applyFont="1" applyFill="1" applyBorder="1" applyAlignment="1">
      <alignment horizontal="center" vertical="center"/>
    </xf>
    <xf numFmtId="10" fontId="0" fillId="0" borderId="10" xfId="0" applyNumberFormat="1" applyBorder="1" applyAlignment="1">
      <alignment horizontal="center" vertical="center"/>
    </xf>
    <xf numFmtId="1" fontId="69" fillId="0" borderId="25" xfId="0" applyNumberFormat="1" applyFont="1" applyFill="1" applyBorder="1" applyAlignment="1">
      <alignment horizontal="center" vertical="center" wrapText="1"/>
    </xf>
    <xf numFmtId="9" fontId="24" fillId="0" borderId="30" xfId="0" applyNumberFormat="1" applyFont="1" applyBorder="1" applyAlignment="1">
      <alignment horizontal="center" vertical="center"/>
    </xf>
    <xf numFmtId="164" fontId="24" fillId="42" borderId="16" xfId="0" applyNumberFormat="1" applyFont="1" applyFill="1" applyBorder="1" applyAlignment="1">
      <alignment horizontal="center" vertical="center"/>
    </xf>
    <xf numFmtId="164" fontId="24" fillId="34" borderId="90" xfId="0" applyNumberFormat="1" applyFont="1" applyFill="1" applyBorder="1" applyAlignment="1">
      <alignment horizontal="center" vertical="center"/>
    </xf>
    <xf numFmtId="0" fontId="24" fillId="0" borderId="55" xfId="0" applyFont="1" applyBorder="1" applyAlignment="1">
      <alignment horizontal="center" vertical="center" wrapText="1"/>
    </xf>
    <xf numFmtId="0" fontId="24" fillId="37" borderId="32" xfId="0" applyFont="1" applyFill="1" applyBorder="1" applyAlignment="1">
      <alignment horizontal="center" vertical="center"/>
    </xf>
    <xf numFmtId="9" fontId="24" fillId="0" borderId="33" xfId="0" applyNumberFormat="1" applyFont="1" applyFill="1" applyBorder="1" applyAlignment="1">
      <alignment horizontal="center" vertical="center"/>
    </xf>
    <xf numFmtId="0" fontId="24" fillId="0" borderId="27" xfId="0" applyFont="1" applyFill="1" applyBorder="1" applyAlignment="1">
      <alignment horizontal="left" vertical="center"/>
    </xf>
    <xf numFmtId="0" fontId="24" fillId="0" borderId="21" xfId="0" applyFont="1" applyFill="1" applyBorder="1" applyAlignment="1">
      <alignment horizontal="left" vertical="center"/>
    </xf>
    <xf numFmtId="164" fontId="24" fillId="34" borderId="83" xfId="0" applyNumberFormat="1" applyFont="1" applyFill="1" applyBorder="1" applyAlignment="1">
      <alignment horizontal="center" vertical="center"/>
    </xf>
    <xf numFmtId="164" fontId="24" fillId="34" borderId="34" xfId="0" applyNumberFormat="1" applyFont="1" applyFill="1" applyBorder="1" applyAlignment="1">
      <alignment horizontal="center" vertical="center" wrapText="1"/>
    </xf>
    <xf numFmtId="164" fontId="24" fillId="34" borderId="34" xfId="0" applyNumberFormat="1" applyFont="1" applyFill="1" applyBorder="1" applyAlignment="1">
      <alignment horizontal="center" vertical="center"/>
    </xf>
    <xf numFmtId="164" fontId="24" fillId="34" borderId="82" xfId="0" applyNumberFormat="1" applyFont="1" applyFill="1" applyBorder="1" applyAlignment="1">
      <alignment horizontal="center" vertical="center"/>
    </xf>
    <xf numFmtId="164" fontId="24" fillId="34" borderId="94" xfId="0" applyNumberFormat="1" applyFont="1" applyFill="1" applyBorder="1" applyAlignment="1">
      <alignment horizontal="center" vertical="center"/>
    </xf>
    <xf numFmtId="164" fontId="24" fillId="35" borderId="16" xfId="0" applyNumberFormat="1" applyFont="1" applyFill="1" applyBorder="1" applyAlignment="1">
      <alignment horizontal="center" vertical="center"/>
    </xf>
    <xf numFmtId="164" fontId="24" fillId="33" borderId="34" xfId="0" applyNumberFormat="1" applyFont="1" applyFill="1" applyBorder="1" applyAlignment="1">
      <alignment horizontal="center" vertical="center"/>
    </xf>
    <xf numFmtId="9" fontId="24" fillId="0" borderId="45" xfId="0" applyNumberFormat="1" applyFont="1" applyBorder="1" applyAlignment="1">
      <alignment horizontal="center" vertical="center"/>
    </xf>
    <xf numFmtId="0" fontId="44" fillId="37" borderId="42" xfId="0" applyFont="1" applyFill="1" applyBorder="1" applyAlignment="1">
      <alignment horizontal="center" vertical="center" wrapText="1"/>
    </xf>
    <xf numFmtId="0" fontId="44" fillId="37" borderId="45" xfId="0" applyFont="1" applyFill="1" applyBorder="1" applyAlignment="1">
      <alignment horizontal="center" vertical="center" wrapText="1"/>
    </xf>
    <xf numFmtId="9" fontId="24" fillId="34" borderId="29" xfId="0" applyNumberFormat="1" applyFont="1" applyFill="1" applyBorder="1" applyAlignment="1">
      <alignment horizontal="center" vertical="center"/>
    </xf>
    <xf numFmtId="0" fontId="24" fillId="70" borderId="15" xfId="0" applyFont="1" applyFill="1" applyBorder="1" applyAlignment="1">
      <alignment horizontal="center" vertical="center"/>
    </xf>
    <xf numFmtId="0" fontId="24" fillId="34" borderId="45" xfId="0" applyFont="1" applyFill="1" applyBorder="1" applyAlignment="1">
      <alignment horizontal="center"/>
    </xf>
    <xf numFmtId="165" fontId="24" fillId="0" borderId="21" xfId="0" applyNumberFormat="1" applyFont="1" applyFill="1" applyBorder="1" applyAlignment="1">
      <alignment horizontal="center" vertical="center"/>
    </xf>
    <xf numFmtId="0" fontId="44" fillId="37" borderId="43" xfId="0" applyFont="1" applyFill="1" applyBorder="1" applyAlignment="1">
      <alignment horizontal="center" vertical="center" wrapText="1"/>
    </xf>
    <xf numFmtId="164" fontId="24" fillId="35" borderId="56" xfId="0" applyNumberFormat="1" applyFont="1" applyFill="1" applyBorder="1" applyAlignment="1">
      <alignment horizontal="center" vertical="center"/>
    </xf>
    <xf numFmtId="2" fontId="24" fillId="34" borderId="10" xfId="0" applyNumberFormat="1" applyFont="1" applyFill="1" applyBorder="1" applyAlignment="1">
      <alignment horizontal="center" vertical="center"/>
    </xf>
    <xf numFmtId="2" fontId="24" fillId="34" borderId="37" xfId="0" applyNumberFormat="1" applyFont="1" applyFill="1" applyBorder="1" applyAlignment="1">
      <alignment horizontal="center" vertical="center"/>
    </xf>
    <xf numFmtId="2" fontId="24" fillId="34" borderId="19" xfId="0" applyNumberFormat="1" applyFont="1" applyFill="1" applyBorder="1" applyAlignment="1">
      <alignment horizontal="center" vertical="center"/>
    </xf>
    <xf numFmtId="0" fontId="0" fillId="0" borderId="14" xfId="0" applyBorder="1" applyAlignment="1">
      <alignment horizontal="center" vertical="center"/>
    </xf>
    <xf numFmtId="0" fontId="24" fillId="37" borderId="15" xfId="0" applyFont="1" applyFill="1" applyBorder="1" applyAlignment="1">
      <alignment horizontal="center" vertical="center"/>
    </xf>
    <xf numFmtId="0" fontId="24" fillId="37" borderId="0" xfId="0" applyFont="1" applyFill="1" applyBorder="1" applyAlignment="1">
      <alignment horizontal="center" vertical="center"/>
    </xf>
    <xf numFmtId="165"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77" xfId="0" applyFont="1" applyBorder="1" applyAlignment="1">
      <alignment horizontal="left" vertical="center"/>
    </xf>
    <xf numFmtId="0" fontId="24" fillId="0" borderId="76" xfId="0" applyFont="1" applyBorder="1" applyAlignment="1">
      <alignment horizontal="left" vertical="center"/>
    </xf>
    <xf numFmtId="0" fontId="24" fillId="35" borderId="10" xfId="0" applyFont="1" applyFill="1" applyBorder="1" applyAlignment="1">
      <alignment horizontal="center" vertical="center"/>
    </xf>
    <xf numFmtId="0" fontId="24" fillId="35" borderId="19"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70" borderId="19" xfId="0" applyFont="1" applyFill="1" applyBorder="1" applyAlignment="1">
      <alignment horizontal="center" vertical="center"/>
    </xf>
    <xf numFmtId="0" fontId="24" fillId="0" borderId="54" xfId="0" applyFont="1" applyFill="1" applyBorder="1" applyAlignment="1">
      <alignment horizontal="center" vertical="center" wrapText="1"/>
    </xf>
    <xf numFmtId="0" fontId="24" fillId="0" borderId="10" xfId="0" applyFont="1" applyBorder="1" applyAlignment="1">
      <alignment horizontal="center" vertical="center"/>
    </xf>
    <xf numFmtId="9" fontId="24" fillId="34" borderId="19" xfId="0" applyNumberFormat="1" applyFont="1" applyFill="1" applyBorder="1" applyAlignment="1">
      <alignment horizontal="center" vertical="center"/>
    </xf>
    <xf numFmtId="0" fontId="25" fillId="36" borderId="47" xfId="0" applyFont="1" applyFill="1" applyBorder="1" applyAlignment="1">
      <alignment horizontal="center" vertical="center" textRotation="90"/>
    </xf>
    <xf numFmtId="0" fontId="24" fillId="0" borderId="13"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37" borderId="24" xfId="0" applyFont="1" applyFill="1" applyBorder="1" applyAlignment="1">
      <alignment horizontal="center" vertical="center"/>
    </xf>
    <xf numFmtId="0" fontId="24" fillId="37" borderId="17" xfId="0" applyFont="1" applyFill="1" applyBorder="1" applyAlignment="1">
      <alignment horizontal="center" vertical="center"/>
    </xf>
    <xf numFmtId="0" fontId="24" fillId="37" borderId="34" xfId="0" applyFont="1" applyFill="1" applyBorder="1" applyAlignment="1">
      <alignment horizontal="center" vertical="center"/>
    </xf>
    <xf numFmtId="0" fontId="24" fillId="37" borderId="18"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22" xfId="0" applyFont="1" applyFill="1" applyBorder="1" applyAlignment="1">
      <alignment horizontal="center" vertical="center"/>
    </xf>
    <xf numFmtId="0" fontId="24" fillId="37" borderId="14" xfId="0" applyFont="1" applyFill="1"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10" fontId="24" fillId="0" borderId="19" xfId="0" applyNumberFormat="1" applyFont="1" applyFill="1" applyBorder="1" applyAlignment="1">
      <alignment horizontal="center" vertical="center"/>
    </xf>
    <xf numFmtId="0" fontId="24" fillId="0" borderId="14" xfId="0" applyFont="1" applyFill="1" applyBorder="1" applyAlignment="1">
      <alignment horizontal="center" vertical="center"/>
    </xf>
    <xf numFmtId="165" fontId="24" fillId="0" borderId="14" xfId="0" applyNumberFormat="1" applyFont="1" applyFill="1" applyBorder="1" applyAlignment="1">
      <alignment horizontal="center" vertical="center"/>
    </xf>
    <xf numFmtId="10" fontId="24" fillId="37" borderId="19" xfId="0" applyNumberFormat="1" applyFont="1" applyFill="1" applyBorder="1" applyAlignment="1">
      <alignment horizontal="center" vertical="center"/>
    </xf>
    <xf numFmtId="10" fontId="24" fillId="0" borderId="10" xfId="0" applyNumberFormat="1" applyFont="1" applyFill="1" applyBorder="1" applyAlignment="1">
      <alignment horizontal="center" vertical="center"/>
    </xf>
    <xf numFmtId="0" fontId="24" fillId="37" borderId="85" xfId="0" applyFont="1" applyFill="1" applyBorder="1" applyAlignment="1">
      <alignment horizontal="center" vertical="center"/>
    </xf>
    <xf numFmtId="0" fontId="24" fillId="37" borderId="86" xfId="0" applyFont="1" applyFill="1" applyBorder="1" applyAlignment="1">
      <alignment horizontal="center" vertical="center"/>
    </xf>
    <xf numFmtId="0" fontId="24" fillId="37" borderId="83" xfId="0" applyFont="1" applyFill="1" applyBorder="1" applyAlignment="1">
      <alignment horizontal="center" vertical="center"/>
    </xf>
    <xf numFmtId="0" fontId="24" fillId="70" borderId="37" xfId="0" applyFont="1" applyFill="1" applyBorder="1" applyAlignment="1">
      <alignment horizontal="center" vertical="center"/>
    </xf>
    <xf numFmtId="10" fontId="24" fillId="37" borderId="10" xfId="0" applyNumberFormat="1" applyFont="1" applyFill="1" applyBorder="1" applyAlignment="1">
      <alignment horizontal="center" vertical="center"/>
    </xf>
    <xf numFmtId="10" fontId="24" fillId="37" borderId="15" xfId="0" applyNumberFormat="1" applyFont="1" applyFill="1" applyBorder="1" applyAlignment="1">
      <alignment horizontal="center" vertical="center"/>
    </xf>
    <xf numFmtId="10" fontId="24" fillId="0" borderId="16" xfId="0" applyNumberFormat="1" applyFont="1" applyFill="1" applyBorder="1" applyAlignment="1">
      <alignment horizontal="center" vertical="center"/>
    </xf>
    <xf numFmtId="0" fontId="24" fillId="0" borderId="16" xfId="0" applyFont="1" applyFill="1" applyBorder="1" applyAlignment="1">
      <alignment horizontal="center" vertical="center"/>
    </xf>
    <xf numFmtId="10" fontId="24" fillId="37" borderId="41" xfId="0" applyNumberFormat="1" applyFont="1" applyFill="1" applyBorder="1" applyAlignment="1">
      <alignment horizontal="center" vertical="center"/>
    </xf>
    <xf numFmtId="0" fontId="24" fillId="70" borderId="10" xfId="0" applyFont="1" applyFill="1" applyBorder="1" applyAlignment="1">
      <alignment horizontal="center" vertical="center"/>
    </xf>
    <xf numFmtId="0" fontId="24" fillId="0" borderId="10" xfId="0" applyFont="1" applyBorder="1" applyAlignment="1">
      <alignment horizontal="center" vertical="center"/>
    </xf>
    <xf numFmtId="0" fontId="24" fillId="70" borderId="19" xfId="0" applyFont="1" applyFill="1" applyBorder="1" applyAlignment="1">
      <alignment horizontal="center" vertical="center"/>
    </xf>
    <xf numFmtId="0" fontId="24" fillId="35" borderId="37" xfId="0" applyFont="1" applyFill="1" applyBorder="1" applyAlignment="1">
      <alignment horizontal="center" vertical="center"/>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24" fillId="35" borderId="19" xfId="0" applyFont="1" applyFill="1" applyBorder="1" applyAlignment="1">
      <alignment horizontal="center" vertical="center"/>
    </xf>
    <xf numFmtId="9" fontId="24" fillId="34" borderId="19" xfId="0" applyNumberFormat="1" applyFont="1" applyFill="1" applyBorder="1" applyAlignment="1">
      <alignment horizontal="center" vertical="center"/>
    </xf>
    <xf numFmtId="0" fontId="24" fillId="34" borderId="37" xfId="0" applyFont="1" applyFill="1"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10" fontId="24" fillId="0" borderId="19" xfId="0" applyNumberFormat="1" applyFont="1" applyFill="1" applyBorder="1" applyAlignment="1">
      <alignment horizontal="center" vertical="center"/>
    </xf>
    <xf numFmtId="0" fontId="24" fillId="0" borderId="37" xfId="0" applyFont="1" applyFill="1" applyBorder="1" applyAlignment="1">
      <alignment horizontal="center" vertical="center"/>
    </xf>
    <xf numFmtId="0" fontId="24" fillId="0" borderId="4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70" borderId="37" xfId="0" applyFont="1" applyFill="1" applyBorder="1" applyAlignment="1">
      <alignment horizontal="center" vertical="center"/>
    </xf>
    <xf numFmtId="1" fontId="24" fillId="0" borderId="10" xfId="0" applyNumberFormat="1" applyFont="1" applyFill="1" applyBorder="1" applyAlignment="1">
      <alignment horizontal="center" vertical="center" wrapText="1"/>
    </xf>
    <xf numFmtId="165" fontId="24" fillId="34" borderId="14" xfId="0" applyNumberFormat="1" applyFont="1" applyFill="1" applyBorder="1" applyAlignment="1">
      <alignment horizontal="center" vertical="center" wrapText="1"/>
    </xf>
    <xf numFmtId="9" fontId="24" fillId="34" borderId="14" xfId="0" applyNumberFormat="1" applyFont="1" applyFill="1" applyBorder="1" applyAlignment="1">
      <alignment horizontal="center" vertical="center"/>
    </xf>
    <xf numFmtId="0" fontId="25" fillId="34" borderId="14" xfId="0" applyFont="1" applyFill="1" applyBorder="1" applyAlignment="1">
      <alignment horizontal="center" vertical="center"/>
    </xf>
    <xf numFmtId="17" fontId="25" fillId="36" borderId="61" xfId="0" applyNumberFormat="1" applyFont="1" applyFill="1" applyBorder="1" applyAlignment="1">
      <alignment horizontal="center" vertical="center"/>
    </xf>
    <xf numFmtId="10" fontId="24" fillId="37" borderId="15" xfId="0" applyNumberFormat="1" applyFont="1" applyFill="1" applyBorder="1" applyAlignment="1">
      <alignment horizontal="center" vertical="center" wrapText="1"/>
    </xf>
    <xf numFmtId="0" fontId="25" fillId="0" borderId="43" xfId="0" applyFont="1" applyFill="1" applyBorder="1" applyAlignment="1">
      <alignment horizontal="center" vertical="center"/>
    </xf>
    <xf numFmtId="1" fontId="24" fillId="33" borderId="10" xfId="0" applyNumberFormat="1" applyFont="1" applyFill="1" applyBorder="1" applyAlignment="1">
      <alignment horizontal="center" vertical="center" wrapText="1"/>
    </xf>
    <xf numFmtId="10" fontId="24" fillId="37" borderId="16" xfId="0" applyNumberFormat="1" applyFont="1" applyFill="1" applyBorder="1" applyAlignment="1">
      <alignment horizontal="center" vertical="center" wrapText="1"/>
    </xf>
    <xf numFmtId="0" fontId="24" fillId="37" borderId="80" xfId="0" applyFont="1" applyFill="1" applyBorder="1" applyAlignment="1">
      <alignment horizontal="center" vertical="center"/>
    </xf>
    <xf numFmtId="0" fontId="24" fillId="37" borderId="81" xfId="0" applyFont="1" applyFill="1" applyBorder="1" applyAlignment="1">
      <alignment horizontal="center" vertical="center"/>
    </xf>
    <xf numFmtId="9" fontId="24" fillId="37" borderId="43" xfId="0" applyNumberFormat="1" applyFont="1" applyFill="1" applyBorder="1" applyAlignment="1">
      <alignment horizontal="center" vertical="center"/>
    </xf>
    <xf numFmtId="2" fontId="25" fillId="37" borderId="14" xfId="0" applyNumberFormat="1" applyFont="1" applyFill="1" applyBorder="1" applyAlignment="1">
      <alignment horizontal="center" vertical="center"/>
    </xf>
    <xf numFmtId="10" fontId="25" fillId="0" borderId="14" xfId="0" applyNumberFormat="1" applyFont="1" applyBorder="1" applyAlignment="1">
      <alignment horizontal="center" vertical="center"/>
    </xf>
    <xf numFmtId="0" fontId="25" fillId="37" borderId="12" xfId="0" applyFont="1" applyFill="1" applyBorder="1" applyAlignment="1">
      <alignment horizontal="center" vertical="center"/>
    </xf>
    <xf numFmtId="10" fontId="25" fillId="37" borderId="41" xfId="0" applyNumberFormat="1" applyFont="1" applyFill="1" applyBorder="1" applyAlignment="1">
      <alignment horizontal="center" vertical="center"/>
    </xf>
    <xf numFmtId="0" fontId="25" fillId="37" borderId="0" xfId="0" applyFont="1" applyFill="1" applyBorder="1" applyAlignment="1">
      <alignment horizontal="center" vertical="center"/>
    </xf>
    <xf numFmtId="0" fontId="25" fillId="0" borderId="0" xfId="0" applyFont="1" applyBorder="1" applyAlignment="1">
      <alignment horizontal="center" vertical="center"/>
    </xf>
    <xf numFmtId="20" fontId="16" fillId="0" borderId="0" xfId="0" applyNumberFormat="1" applyFont="1" applyBorder="1" applyAlignment="1">
      <alignment horizontal="center" vertical="center"/>
    </xf>
    <xf numFmtId="10" fontId="25" fillId="37" borderId="0" xfId="0" applyNumberFormat="1" applyFont="1" applyFill="1" applyBorder="1" applyAlignment="1">
      <alignment horizontal="center" vertical="center"/>
    </xf>
    <xf numFmtId="10" fontId="25" fillId="0" borderId="10" xfId="0" applyNumberFormat="1" applyFont="1" applyFill="1" applyBorder="1" applyAlignment="1">
      <alignment horizontal="center" vertical="center"/>
    </xf>
    <xf numFmtId="0" fontId="25" fillId="0" borderId="10" xfId="0" applyFont="1" applyBorder="1" applyAlignment="1">
      <alignment horizontal="center" vertical="center"/>
    </xf>
    <xf numFmtId="0" fontId="25" fillId="37" borderId="16" xfId="0" applyFont="1" applyFill="1" applyBorder="1" applyAlignment="1">
      <alignment horizontal="center" vertical="center"/>
    </xf>
    <xf numFmtId="0" fontId="25" fillId="0" borderId="42" xfId="0" applyFont="1" applyBorder="1" applyAlignment="1">
      <alignment horizontal="center" vertical="center"/>
    </xf>
    <xf numFmtId="0" fontId="25" fillId="0" borderId="45" xfId="0" applyFont="1" applyBorder="1" applyAlignment="1">
      <alignment horizontal="center" vertical="center"/>
    </xf>
    <xf numFmtId="165" fontId="25" fillId="34" borderId="45" xfId="0" applyNumberFormat="1" applyFont="1" applyFill="1" applyBorder="1" applyAlignment="1">
      <alignment horizontal="center" vertical="center"/>
    </xf>
    <xf numFmtId="0" fontId="25" fillId="0" borderId="45" xfId="0" applyFont="1" applyFill="1" applyBorder="1" applyAlignment="1">
      <alignment horizontal="center" vertical="center"/>
    </xf>
    <xf numFmtId="10" fontId="25" fillId="0" borderId="45" xfId="0" applyNumberFormat="1" applyFont="1" applyBorder="1" applyAlignment="1">
      <alignment horizontal="center" vertical="center"/>
    </xf>
    <xf numFmtId="0" fontId="25" fillId="0" borderId="56" xfId="0" applyNumberFormat="1" applyFont="1" applyBorder="1" applyAlignment="1">
      <alignment horizontal="center" vertical="center"/>
    </xf>
    <xf numFmtId="0" fontId="44" fillId="0" borderId="37" xfId="0" applyFont="1" applyBorder="1" applyAlignment="1">
      <alignment horizontal="center" vertical="center" wrapText="1"/>
    </xf>
    <xf numFmtId="9" fontId="24" fillId="35" borderId="19" xfId="0" applyNumberFormat="1" applyFont="1" applyFill="1" applyBorder="1" applyAlignment="1">
      <alignment horizontal="center" vertical="center" wrapText="1"/>
    </xf>
    <xf numFmtId="0" fontId="30" fillId="0" borderId="0" xfId="0" applyFont="1" applyBorder="1" applyAlignment="1">
      <alignment horizontal="center" vertical="center"/>
    </xf>
    <xf numFmtId="0" fontId="30" fillId="0" borderId="16" xfId="0" applyFont="1" applyBorder="1"/>
    <xf numFmtId="0" fontId="30" fillId="0" borderId="0" xfId="0" applyFont="1"/>
    <xf numFmtId="0" fontId="30" fillId="45" borderId="64" xfId="0" applyFont="1" applyFill="1" applyBorder="1" applyAlignment="1">
      <alignment horizontal="left" vertical="center"/>
    </xf>
    <xf numFmtId="0" fontId="30" fillId="0" borderId="39" xfId="0" applyFont="1" applyBorder="1" applyAlignment="1">
      <alignment horizontal="center" vertical="center"/>
    </xf>
    <xf numFmtId="0" fontId="30" fillId="0" borderId="39" xfId="0" applyFont="1" applyBorder="1" applyAlignment="1">
      <alignment horizontal="center" vertical="center" wrapText="1"/>
    </xf>
    <xf numFmtId="164" fontId="30" fillId="0" borderId="39" xfId="0" applyNumberFormat="1" applyFont="1" applyBorder="1" applyAlignment="1">
      <alignment horizontal="center" vertical="center" wrapText="1"/>
    </xf>
    <xf numFmtId="0" fontId="30" fillId="0" borderId="39" xfId="0" applyFont="1" applyFill="1" applyBorder="1" applyAlignment="1">
      <alignment horizontal="center" vertical="center" wrapText="1"/>
    </xf>
    <xf numFmtId="2" fontId="30" fillId="0" borderId="39" xfId="0" applyNumberFormat="1" applyFont="1" applyBorder="1" applyAlignment="1">
      <alignment horizontal="center" vertical="center" wrapText="1"/>
    </xf>
    <xf numFmtId="49" fontId="30" fillId="0" borderId="39" xfId="0" applyNumberFormat="1" applyFont="1" applyBorder="1" applyAlignment="1">
      <alignment horizontal="center" vertical="center" wrapText="1"/>
    </xf>
    <xf numFmtId="1" fontId="30" fillId="0" borderId="39" xfId="0" applyNumberFormat="1" applyFont="1" applyBorder="1" applyAlignment="1">
      <alignment horizontal="center" vertical="center" wrapText="1"/>
    </xf>
    <xf numFmtId="164" fontId="77" fillId="0" borderId="39" xfId="0" applyNumberFormat="1" applyFont="1" applyBorder="1" applyAlignment="1">
      <alignment horizontal="center" vertical="center" wrapText="1"/>
    </xf>
    <xf numFmtId="0" fontId="77" fillId="0" borderId="39" xfId="0" applyFont="1" applyBorder="1" applyAlignment="1">
      <alignment horizontal="center" vertical="center" wrapText="1"/>
    </xf>
    <xf numFmtId="164" fontId="30" fillId="0" borderId="39" xfId="0" applyNumberFormat="1" applyFont="1" applyFill="1" applyBorder="1" applyAlignment="1">
      <alignment horizontal="center" vertical="center" wrapText="1"/>
    </xf>
    <xf numFmtId="0" fontId="77" fillId="0" borderId="39" xfId="0" applyFont="1" applyFill="1" applyBorder="1" applyAlignment="1">
      <alignment horizontal="center" vertical="center" wrapText="1"/>
    </xf>
    <xf numFmtId="2" fontId="30" fillId="0" borderId="39" xfId="0" applyNumberFormat="1" applyFont="1" applyFill="1" applyBorder="1" applyAlignment="1">
      <alignment horizontal="center" vertical="center" wrapText="1"/>
    </xf>
    <xf numFmtId="1" fontId="77" fillId="0" borderId="39"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40" borderId="10" xfId="0" applyFont="1" applyFill="1" applyBorder="1" applyAlignment="1">
      <alignment horizontal="center" vertical="center" wrapText="1"/>
    </xf>
    <xf numFmtId="0" fontId="78" fillId="41" borderId="10" xfId="0" applyFont="1" applyFill="1" applyBorder="1" applyAlignment="1">
      <alignment horizontal="center" vertical="center"/>
    </xf>
    <xf numFmtId="164" fontId="79" fillId="0" borderId="10" xfId="0" applyNumberFormat="1" applyFont="1" applyFill="1" applyBorder="1" applyAlignment="1">
      <alignment horizontal="center" vertical="center"/>
    </xf>
    <xf numFmtId="0" fontId="79" fillId="0" borderId="10" xfId="0" applyFont="1" applyFill="1" applyBorder="1" applyAlignment="1">
      <alignment horizontal="center" vertical="center" wrapText="1"/>
    </xf>
    <xf numFmtId="0" fontId="79" fillId="0" borderId="10" xfId="0" applyFont="1" applyFill="1" applyBorder="1" applyAlignment="1">
      <alignment vertical="center"/>
    </xf>
    <xf numFmtId="1" fontId="79" fillId="0" borderId="10" xfId="0" applyNumberFormat="1" applyFont="1" applyFill="1" applyBorder="1" applyAlignment="1">
      <alignment horizontal="center" vertical="center" wrapText="1"/>
    </xf>
    <xf numFmtId="0" fontId="80" fillId="37" borderId="10" xfId="0" applyFont="1" applyFill="1" applyBorder="1" applyAlignment="1">
      <alignment horizontal="center" vertical="center"/>
    </xf>
    <xf numFmtId="0" fontId="79" fillId="45"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1" fontId="82" fillId="0" borderId="10" xfId="0" applyNumberFormat="1" applyFont="1" applyFill="1" applyBorder="1" applyAlignment="1">
      <alignment horizontal="center" vertical="center" wrapText="1"/>
    </xf>
    <xf numFmtId="1" fontId="83" fillId="40" borderId="10" xfId="0" applyNumberFormat="1" applyFont="1" applyFill="1" applyBorder="1" applyAlignment="1">
      <alignment horizontal="center" vertical="center" wrapText="1"/>
    </xf>
    <xf numFmtId="2" fontId="82" fillId="0" borderId="10" xfId="0" applyNumberFormat="1" applyFont="1" applyFill="1" applyBorder="1" applyAlignment="1">
      <alignment horizontal="center" vertical="center" wrapText="1"/>
    </xf>
    <xf numFmtId="164" fontId="82" fillId="0" borderId="10" xfId="0" applyNumberFormat="1" applyFont="1" applyFill="1" applyBorder="1" applyAlignment="1">
      <alignment horizontal="center" vertical="center" wrapText="1"/>
    </xf>
    <xf numFmtId="2" fontId="84" fillId="41" borderId="10" xfId="0" applyNumberFormat="1" applyFont="1" applyFill="1" applyBorder="1" applyAlignment="1">
      <alignment horizontal="center" vertical="center" wrapText="1"/>
    </xf>
    <xf numFmtId="0" fontId="85" fillId="0" borderId="0" xfId="0" applyFont="1"/>
    <xf numFmtId="0" fontId="32" fillId="0" borderId="10" xfId="0" applyFont="1" applyFill="1" applyBorder="1" applyAlignment="1">
      <alignment horizontal="center" vertical="center"/>
    </xf>
    <xf numFmtId="164" fontId="31" fillId="0" borderId="10" xfId="0" applyNumberFormat="1" applyFont="1" applyFill="1" applyBorder="1" applyAlignment="1">
      <alignment horizontal="center" vertical="center"/>
    </xf>
    <xf numFmtId="0" fontId="32" fillId="45" borderId="10" xfId="0" applyFont="1" applyFill="1" applyBorder="1" applyAlignment="1" applyProtection="1">
      <alignment horizontal="center" vertical="center"/>
    </xf>
    <xf numFmtId="0" fontId="32" fillId="45" borderId="10" xfId="0" applyFont="1" applyFill="1" applyBorder="1" applyAlignment="1">
      <alignment horizontal="center" vertical="center"/>
    </xf>
    <xf numFmtId="164" fontId="32" fillId="0" borderId="10" xfId="0" applyNumberFormat="1" applyFont="1" applyFill="1" applyBorder="1" applyAlignment="1">
      <alignment horizontal="center" vertical="center"/>
    </xf>
    <xf numFmtId="9" fontId="32" fillId="0" borderId="10" xfId="70" applyFont="1" applyFill="1" applyBorder="1" applyAlignment="1">
      <alignment horizontal="center" vertical="center"/>
    </xf>
    <xf numFmtId="2" fontId="31" fillId="41" borderId="10" xfId="0" applyNumberFormat="1" applyFont="1" applyFill="1" applyBorder="1" applyAlignment="1">
      <alignment horizontal="center" vertical="center" wrapText="1"/>
    </xf>
    <xf numFmtId="0" fontId="30" fillId="42" borderId="10" xfId="0" applyFont="1" applyFill="1" applyBorder="1" applyAlignment="1">
      <alignment horizontal="center"/>
    </xf>
    <xf numFmtId="0" fontId="30" fillId="34" borderId="10" xfId="0" applyFont="1" applyFill="1" applyBorder="1" applyAlignment="1">
      <alignment horizontal="center"/>
    </xf>
    <xf numFmtId="1" fontId="30" fillId="42" borderId="14" xfId="70" applyNumberFormat="1" applyFont="1" applyFill="1" applyBorder="1" applyAlignment="1">
      <alignment horizontal="center"/>
    </xf>
    <xf numFmtId="1" fontId="30" fillId="0" borderId="14" xfId="70" applyNumberFormat="1" applyFont="1" applyFill="1" applyBorder="1" applyAlignment="1">
      <alignment horizontal="center"/>
    </xf>
    <xf numFmtId="164" fontId="32" fillId="0" borderId="14" xfId="0" applyNumberFormat="1" applyFont="1" applyFill="1" applyBorder="1" applyAlignment="1">
      <alignment horizontal="center" vertical="center"/>
    </xf>
    <xf numFmtId="0" fontId="30" fillId="0" borderId="10" xfId="0" applyFont="1" applyFill="1" applyBorder="1" applyAlignment="1">
      <alignment horizontal="center"/>
    </xf>
    <xf numFmtId="164" fontId="30" fillId="0" borderId="14" xfId="0" applyNumberFormat="1" applyFont="1" applyFill="1" applyBorder="1" applyAlignment="1">
      <alignment horizontal="center"/>
    </xf>
    <xf numFmtId="164" fontId="31" fillId="0" borderId="10" xfId="64" applyNumberFormat="1" applyFont="1" applyFill="1" applyBorder="1" applyAlignment="1">
      <alignment horizontal="center" vertical="center"/>
    </xf>
    <xf numFmtId="164" fontId="31" fillId="0" borderId="10" xfId="64" applyNumberFormat="1" applyFont="1" applyFill="1" applyBorder="1" applyAlignment="1">
      <alignment horizontal="center"/>
    </xf>
    <xf numFmtId="164" fontId="30" fillId="0" borderId="10" xfId="0" applyNumberFormat="1" applyFont="1" applyFill="1" applyBorder="1" applyAlignment="1">
      <alignment horizontal="center"/>
    </xf>
    <xf numFmtId="2" fontId="31" fillId="0" borderId="19" xfId="64" applyNumberFormat="1" applyFont="1" applyFill="1" applyBorder="1" applyAlignment="1">
      <alignment horizontal="center" vertical="center"/>
    </xf>
    <xf numFmtId="2" fontId="86" fillId="0" borderId="10" xfId="64" applyNumberFormat="1" applyFont="1" applyFill="1" applyBorder="1" applyAlignment="1">
      <alignment horizontal="center" vertical="center"/>
    </xf>
    <xf numFmtId="2" fontId="86" fillId="0" borderId="14" xfId="64" applyNumberFormat="1" applyFont="1" applyFill="1" applyBorder="1" applyAlignment="1">
      <alignment horizontal="center" vertical="center"/>
    </xf>
    <xf numFmtId="1" fontId="31" fillId="0" borderId="14" xfId="64" applyNumberFormat="1" applyFont="1" applyFill="1" applyBorder="1" applyAlignment="1">
      <alignment horizontal="center" vertical="center"/>
    </xf>
    <xf numFmtId="164" fontId="30"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9" fontId="30" fillId="34" borderId="10" xfId="70" applyFont="1" applyFill="1" applyBorder="1" applyAlignment="1">
      <alignment horizontal="center" vertical="center"/>
    </xf>
    <xf numFmtId="17" fontId="30" fillId="0" borderId="10" xfId="0" applyNumberFormat="1" applyFont="1" applyFill="1" applyBorder="1" applyAlignment="1">
      <alignment horizontal="center"/>
    </xf>
    <xf numFmtId="17" fontId="86" fillId="72" borderId="10" xfId="0" applyNumberFormat="1" applyFont="1" applyFill="1" applyBorder="1" applyAlignment="1">
      <alignment horizontal="center"/>
    </xf>
    <xf numFmtId="0" fontId="30" fillId="0" borderId="10" xfId="0" applyFont="1" applyBorder="1"/>
    <xf numFmtId="0" fontId="32" fillId="0" borderId="10" xfId="0" applyFont="1" applyFill="1" applyBorder="1" applyAlignment="1" applyProtection="1">
      <alignment horizontal="center" vertical="center"/>
    </xf>
    <xf numFmtId="9" fontId="32" fillId="0" borderId="10" xfId="70" applyNumberFormat="1" applyFont="1" applyFill="1" applyBorder="1" applyAlignment="1">
      <alignment horizontal="center" vertical="center"/>
    </xf>
    <xf numFmtId="0" fontId="30" fillId="35" borderId="10" xfId="0" applyFont="1" applyFill="1" applyBorder="1" applyAlignment="1">
      <alignment horizontal="center"/>
    </xf>
    <xf numFmtId="0" fontId="30" fillId="33" borderId="10" xfId="0" applyFont="1" applyFill="1" applyBorder="1" applyAlignment="1">
      <alignment horizontal="center"/>
    </xf>
    <xf numFmtId="2" fontId="30" fillId="0" borderId="19" xfId="0" applyNumberFormat="1" applyFont="1" applyFill="1" applyBorder="1" applyAlignment="1">
      <alignment horizontal="center" vertical="center"/>
    </xf>
    <xf numFmtId="2" fontId="86" fillId="0" borderId="10" xfId="0" applyNumberFormat="1" applyFont="1" applyFill="1" applyBorder="1" applyAlignment="1">
      <alignment horizontal="center" vertical="center"/>
    </xf>
    <xf numFmtId="2" fontId="86" fillId="0" borderId="14" xfId="0" applyNumberFormat="1" applyFont="1" applyFill="1" applyBorder="1" applyAlignment="1">
      <alignment horizontal="center" vertical="center"/>
    </xf>
    <xf numFmtId="1" fontId="30" fillId="0" borderId="14" xfId="0" applyNumberFormat="1" applyFont="1" applyFill="1" applyBorder="1" applyAlignment="1">
      <alignment horizontal="center" vertical="center"/>
    </xf>
    <xf numFmtId="9" fontId="30" fillId="34" borderId="10" xfId="70" applyNumberFormat="1" applyFont="1" applyFill="1" applyBorder="1" applyAlignment="1">
      <alignment horizontal="center" vertical="center"/>
    </xf>
    <xf numFmtId="17" fontId="32" fillId="0" borderId="10" xfId="0" applyNumberFormat="1" applyFont="1" applyFill="1" applyBorder="1" applyAlignment="1">
      <alignment horizontal="center"/>
    </xf>
    <xf numFmtId="0" fontId="78" fillId="0" borderId="10" xfId="0" applyFont="1" applyFill="1" applyBorder="1" applyAlignment="1">
      <alignment horizontal="center" vertical="center"/>
    </xf>
    <xf numFmtId="1" fontId="31" fillId="0" borderId="10" xfId="0" applyNumberFormat="1" applyFont="1" applyFill="1" applyBorder="1" applyAlignment="1">
      <alignment horizontal="center" vertical="center"/>
    </xf>
    <xf numFmtId="1" fontId="30" fillId="34" borderId="14" xfId="70" applyNumberFormat="1" applyFont="1" applyFill="1" applyBorder="1" applyAlignment="1">
      <alignment horizontal="center"/>
    </xf>
    <xf numFmtId="164" fontId="31" fillId="0" borderId="14" xfId="64" applyNumberFormat="1" applyFont="1" applyFill="1" applyBorder="1" applyAlignment="1">
      <alignment horizontal="center" vertical="center"/>
    </xf>
    <xf numFmtId="9" fontId="30" fillId="33" borderId="10" xfId="70" applyFont="1" applyFill="1" applyBorder="1" applyAlignment="1">
      <alignment horizontal="center" vertical="center"/>
    </xf>
    <xf numFmtId="1" fontId="30" fillId="35" borderId="14" xfId="70" applyNumberFormat="1" applyFont="1" applyFill="1" applyBorder="1" applyAlignment="1">
      <alignment horizontal="center"/>
    </xf>
    <xf numFmtId="1" fontId="32" fillId="0" borderId="14" xfId="0" applyNumberFormat="1" applyFont="1" applyFill="1" applyBorder="1" applyAlignment="1">
      <alignment horizontal="center" vertical="center"/>
    </xf>
    <xf numFmtId="1" fontId="32" fillId="0" borderId="10" xfId="0" applyNumberFormat="1" applyFont="1" applyFill="1" applyBorder="1" applyAlignment="1">
      <alignment horizontal="center" vertical="center"/>
    </xf>
    <xf numFmtId="9" fontId="32" fillId="0" borderId="10" xfId="70" applyFont="1" applyFill="1" applyBorder="1" applyAlignment="1">
      <alignment horizontal="center" vertical="center" wrapText="1"/>
    </xf>
    <xf numFmtId="0" fontId="32" fillId="0" borderId="10" xfId="0" applyFont="1" applyFill="1" applyBorder="1" applyAlignment="1">
      <alignment horizontal="center"/>
    </xf>
    <xf numFmtId="10" fontId="80" fillId="40" borderId="10" xfId="64" applyNumberFormat="1" applyFont="1" applyFill="1" applyBorder="1" applyAlignment="1">
      <alignment horizontal="center" vertical="center"/>
    </xf>
    <xf numFmtId="10" fontId="31" fillId="40" borderId="10" xfId="64" applyNumberFormat="1" applyFont="1" applyFill="1" applyBorder="1" applyAlignment="1">
      <alignment horizontal="center" vertical="center"/>
    </xf>
    <xf numFmtId="10" fontId="87" fillId="40" borderId="10" xfId="64" applyNumberFormat="1" applyFont="1" applyFill="1" applyBorder="1" applyAlignment="1">
      <alignment horizontal="center" vertical="center"/>
    </xf>
    <xf numFmtId="1" fontId="88" fillId="40" borderId="10" xfId="64" applyNumberFormat="1" applyFont="1" applyFill="1" applyBorder="1" applyAlignment="1">
      <alignment horizontal="center" vertical="center"/>
    </xf>
    <xf numFmtId="1" fontId="78" fillId="40" borderId="10" xfId="64" applyNumberFormat="1" applyFont="1" applyFill="1" applyBorder="1" applyAlignment="1">
      <alignment horizontal="center" vertical="center"/>
    </xf>
    <xf numFmtId="1" fontId="32" fillId="40" borderId="10" xfId="64" applyNumberFormat="1" applyFont="1" applyFill="1" applyBorder="1" applyAlignment="1">
      <alignment horizontal="center" vertical="center"/>
    </xf>
    <xf numFmtId="164" fontId="32" fillId="40" borderId="10" xfId="64" applyNumberFormat="1" applyFont="1" applyFill="1" applyBorder="1" applyAlignment="1">
      <alignment horizontal="center" vertical="center"/>
    </xf>
    <xf numFmtId="9" fontId="32" fillId="40" borderId="10" xfId="70" applyFont="1" applyFill="1" applyBorder="1" applyAlignment="1">
      <alignment horizontal="center" vertical="center"/>
    </xf>
    <xf numFmtId="2" fontId="31" fillId="40" borderId="10" xfId="0" applyNumberFormat="1" applyFont="1" applyFill="1" applyBorder="1" applyAlignment="1">
      <alignment horizontal="center" vertical="center" wrapText="1"/>
    </xf>
    <xf numFmtId="1" fontId="31" fillId="40" borderId="14" xfId="64" applyNumberFormat="1" applyFont="1" applyFill="1" applyBorder="1" applyAlignment="1">
      <alignment horizontal="center" vertical="center"/>
    </xf>
    <xf numFmtId="1" fontId="31" fillId="40" borderId="10" xfId="64" applyNumberFormat="1" applyFont="1" applyFill="1" applyBorder="1" applyAlignment="1">
      <alignment horizontal="center" vertical="center"/>
    </xf>
    <xf numFmtId="1" fontId="86" fillId="73" borderId="10" xfId="64" applyNumberFormat="1" applyFont="1" applyFill="1" applyBorder="1" applyAlignment="1">
      <alignment horizontal="center" vertical="center"/>
    </xf>
    <xf numFmtId="164" fontId="30" fillId="0" borderId="14" xfId="0" applyNumberFormat="1" applyFont="1" applyFill="1" applyBorder="1" applyAlignment="1">
      <alignment horizontal="center" vertical="center"/>
    </xf>
    <xf numFmtId="2" fontId="32" fillId="41" borderId="10" xfId="0" applyNumberFormat="1" applyFont="1" applyFill="1" applyBorder="1" applyAlignment="1">
      <alignment horizontal="center" vertical="center" wrapText="1"/>
    </xf>
    <xf numFmtId="164" fontId="30" fillId="0" borderId="10" xfId="70" applyNumberFormat="1" applyFont="1" applyFill="1" applyBorder="1" applyAlignment="1">
      <alignment horizontal="center" vertical="center"/>
    </xf>
    <xf numFmtId="0" fontId="86" fillId="0" borderId="10" xfId="0" applyFont="1" applyFill="1" applyBorder="1" applyAlignment="1">
      <alignment horizontal="center" vertical="center"/>
    </xf>
    <xf numFmtId="1" fontId="31" fillId="0" borderId="10" xfId="0" applyNumberFormat="1" applyFont="1" applyFill="1" applyBorder="1" applyAlignment="1">
      <alignment horizontal="center" vertical="center" wrapText="1"/>
    </xf>
    <xf numFmtId="17" fontId="86" fillId="74" borderId="10" xfId="0" applyNumberFormat="1" applyFont="1" applyFill="1" applyBorder="1" applyAlignment="1">
      <alignment horizontal="center"/>
    </xf>
    <xf numFmtId="2" fontId="86" fillId="0" borderId="16" xfId="0" applyNumberFormat="1" applyFont="1" applyFill="1" applyBorder="1" applyAlignment="1">
      <alignment horizontal="center" vertical="center"/>
    </xf>
    <xf numFmtId="2" fontId="86" fillId="0" borderId="12" xfId="0" applyNumberFormat="1" applyFont="1" applyFill="1" applyBorder="1" applyAlignment="1">
      <alignment horizontal="center" vertical="center"/>
    </xf>
    <xf numFmtId="17" fontId="86" fillId="75" borderId="10" xfId="0" applyNumberFormat="1" applyFont="1" applyFill="1" applyBorder="1" applyAlignment="1">
      <alignment horizontal="center"/>
    </xf>
    <xf numFmtId="9" fontId="30" fillId="42" borderId="10" xfId="70" applyFont="1" applyFill="1" applyBorder="1" applyAlignment="1">
      <alignment horizontal="center" vertical="center"/>
    </xf>
    <xf numFmtId="1" fontId="32" fillId="40" borderId="14" xfId="64" applyNumberFormat="1" applyFont="1" applyFill="1" applyBorder="1" applyAlignment="1">
      <alignment horizontal="center" vertical="center"/>
    </xf>
    <xf numFmtId="1" fontId="32" fillId="73" borderId="10" xfId="64" applyNumberFormat="1" applyFont="1" applyFill="1" applyBorder="1" applyAlignment="1">
      <alignment horizontal="center" vertical="center"/>
    </xf>
    <xf numFmtId="0" fontId="81" fillId="71" borderId="10" xfId="0" applyFont="1" applyFill="1" applyBorder="1"/>
    <xf numFmtId="0" fontId="81" fillId="43" borderId="10" xfId="0" applyFont="1" applyFill="1" applyBorder="1"/>
    <xf numFmtId="0" fontId="81" fillId="44" borderId="10" xfId="0" applyFont="1" applyFill="1" applyBorder="1"/>
    <xf numFmtId="10" fontId="79" fillId="40" borderId="10" xfId="64" applyNumberFormat="1" applyFont="1" applyFill="1" applyBorder="1" applyAlignment="1">
      <alignment horizontal="center" vertical="center"/>
    </xf>
    <xf numFmtId="0" fontId="31" fillId="0" borderId="10" xfId="0" applyFont="1" applyFill="1" applyBorder="1" applyAlignment="1">
      <alignment horizontal="center" vertical="center"/>
    </xf>
    <xf numFmtId="164" fontId="30" fillId="42" borderId="10" xfId="0" applyNumberFormat="1" applyFont="1" applyFill="1" applyBorder="1" applyAlignment="1">
      <alignment horizontal="center" vertical="center"/>
    </xf>
    <xf numFmtId="0" fontId="86" fillId="74" borderId="10" xfId="0" applyFont="1" applyFill="1" applyBorder="1" applyAlignment="1">
      <alignment horizontal="center"/>
    </xf>
    <xf numFmtId="164" fontId="30" fillId="0" borderId="14" xfId="70" applyNumberFormat="1" applyFont="1" applyFill="1" applyBorder="1" applyAlignment="1">
      <alignment horizontal="center" vertical="center"/>
    </xf>
    <xf numFmtId="0" fontId="86" fillId="72" borderId="10" xfId="0" applyFont="1" applyFill="1" applyBorder="1" applyAlignment="1">
      <alignment horizontal="center"/>
    </xf>
    <xf numFmtId="0" fontId="86" fillId="72" borderId="10" xfId="0" applyFont="1" applyFill="1" applyBorder="1"/>
    <xf numFmtId="10" fontId="87" fillId="46" borderId="10" xfId="64" applyNumberFormat="1" applyFont="1" applyFill="1" applyBorder="1" applyAlignment="1">
      <alignment horizontal="center" vertical="center"/>
    </xf>
    <xf numFmtId="10" fontId="31" fillId="46" borderId="10" xfId="64" applyNumberFormat="1" applyFont="1" applyFill="1" applyBorder="1" applyAlignment="1">
      <alignment horizontal="center" vertical="center"/>
    </xf>
    <xf numFmtId="1" fontId="31" fillId="46" borderId="10" xfId="64" applyNumberFormat="1" applyFont="1" applyFill="1" applyBorder="1" applyAlignment="1">
      <alignment horizontal="center" vertical="center"/>
    </xf>
    <xf numFmtId="2" fontId="78" fillId="41" borderId="10" xfId="0" applyNumberFormat="1" applyFont="1" applyFill="1" applyBorder="1" applyAlignment="1">
      <alignment horizontal="center" vertical="center"/>
    </xf>
    <xf numFmtId="2" fontId="32" fillId="41" borderId="10" xfId="0" applyNumberFormat="1" applyFont="1" applyFill="1" applyBorder="1" applyAlignment="1" applyProtection="1">
      <alignment horizontal="center" vertical="center"/>
    </xf>
    <xf numFmtId="164" fontId="32" fillId="41" borderId="10" xfId="0" applyNumberFormat="1" applyFont="1" applyFill="1" applyBorder="1" applyAlignment="1" applyProtection="1">
      <alignment horizontal="center" vertical="center"/>
    </xf>
    <xf numFmtId="2" fontId="31" fillId="46" borderId="10" xfId="0" applyNumberFormat="1" applyFont="1" applyFill="1" applyBorder="1" applyAlignment="1">
      <alignment horizontal="center" vertical="center"/>
    </xf>
    <xf numFmtId="49" fontId="31" fillId="46" borderId="18" xfId="0" applyNumberFormat="1" applyFont="1" applyFill="1" applyBorder="1" applyAlignment="1">
      <alignment horizontal="center" vertical="center"/>
    </xf>
    <xf numFmtId="1" fontId="31" fillId="46" borderId="18" xfId="0" applyNumberFormat="1" applyFont="1" applyFill="1" applyBorder="1" applyAlignment="1">
      <alignment horizontal="center" vertical="center"/>
    </xf>
    <xf numFmtId="164" fontId="87" fillId="46" borderId="10" xfId="0" applyNumberFormat="1" applyFont="1" applyFill="1" applyBorder="1" applyAlignment="1">
      <alignment horizontal="center" vertical="center"/>
    </xf>
    <xf numFmtId="1" fontId="31" fillId="46" borderId="10" xfId="0" applyNumberFormat="1" applyFont="1" applyFill="1" applyBorder="1" applyAlignment="1">
      <alignment horizontal="center" vertical="center"/>
    </xf>
    <xf numFmtId="10" fontId="87" fillId="46" borderId="62" xfId="64" applyNumberFormat="1" applyFont="1" applyFill="1" applyBorder="1" applyAlignment="1">
      <alignment horizontal="center" vertical="center"/>
    </xf>
    <xf numFmtId="10" fontId="31" fillId="46" borderId="58" xfId="64" applyNumberFormat="1" applyFont="1" applyFill="1" applyBorder="1" applyAlignment="1">
      <alignment horizontal="center" vertical="center"/>
    </xf>
    <xf numFmtId="10" fontId="87" fillId="46" borderId="58" xfId="64" applyNumberFormat="1" applyFont="1" applyFill="1" applyBorder="1" applyAlignment="1">
      <alignment horizontal="center" vertical="center"/>
    </xf>
    <xf numFmtId="1" fontId="31" fillId="46" borderId="63" xfId="64" applyNumberFormat="1" applyFont="1" applyFill="1" applyBorder="1" applyAlignment="1">
      <alignment horizontal="center" vertical="center"/>
    </xf>
    <xf numFmtId="1" fontId="31" fillId="40" borderId="48" xfId="64" applyNumberFormat="1" applyFont="1" applyFill="1" applyBorder="1" applyAlignment="1">
      <alignment horizontal="center" vertical="center"/>
    </xf>
    <xf numFmtId="1" fontId="78" fillId="41" borderId="62" xfId="64" applyNumberFormat="1" applyFont="1" applyFill="1" applyBorder="1" applyAlignment="1">
      <alignment horizontal="center" vertical="center"/>
    </xf>
    <xf numFmtId="1" fontId="78" fillId="41" borderId="58" xfId="64" applyNumberFormat="1" applyFont="1" applyFill="1" applyBorder="1" applyAlignment="1">
      <alignment horizontal="center" vertical="center"/>
    </xf>
    <xf numFmtId="1" fontId="78" fillId="41" borderId="48" xfId="64" applyNumberFormat="1" applyFont="1" applyFill="1" applyBorder="1" applyAlignment="1">
      <alignment horizontal="center" vertical="center"/>
    </xf>
    <xf numFmtId="164" fontId="78" fillId="41" borderId="62" xfId="64" applyNumberFormat="1" applyFont="1" applyFill="1" applyBorder="1" applyAlignment="1">
      <alignment horizontal="center" vertical="center"/>
    </xf>
    <xf numFmtId="9" fontId="78" fillId="41" borderId="62" xfId="70" applyFont="1" applyFill="1" applyBorder="1" applyAlignment="1">
      <alignment horizontal="center" vertical="center"/>
    </xf>
    <xf numFmtId="2" fontId="31" fillId="41" borderId="48" xfId="0" applyNumberFormat="1" applyFont="1" applyFill="1" applyBorder="1" applyAlignment="1">
      <alignment horizontal="center" vertical="center" wrapText="1"/>
    </xf>
    <xf numFmtId="1" fontId="31" fillId="46" borderId="58" xfId="64" applyNumberFormat="1" applyFont="1" applyFill="1" applyBorder="1" applyAlignment="1">
      <alignment horizontal="center" vertical="center"/>
    </xf>
    <xf numFmtId="2" fontId="31" fillId="46" borderId="58" xfId="64" applyNumberFormat="1" applyFont="1" applyFill="1" applyBorder="1" applyAlignment="1">
      <alignment horizontal="center" vertical="center"/>
    </xf>
    <xf numFmtId="49" fontId="31" fillId="46" borderId="58" xfId="64" applyNumberFormat="1" applyFont="1" applyFill="1" applyBorder="1" applyAlignment="1">
      <alignment horizontal="center" vertical="center"/>
    </xf>
    <xf numFmtId="164" fontId="87" fillId="46" borderId="58" xfId="64" applyNumberFormat="1" applyFont="1" applyFill="1" applyBorder="1" applyAlignment="1">
      <alignment horizontal="center" vertical="center"/>
    </xf>
    <xf numFmtId="1" fontId="87" fillId="46" borderId="58" xfId="64" applyNumberFormat="1" applyFont="1" applyFill="1" applyBorder="1" applyAlignment="1">
      <alignment horizontal="center" vertical="center"/>
    </xf>
    <xf numFmtId="164" fontId="31" fillId="46" borderId="58" xfId="64" applyNumberFormat="1" applyFont="1" applyFill="1" applyBorder="1" applyAlignment="1">
      <alignment horizontal="center" vertical="center"/>
    </xf>
    <xf numFmtId="1" fontId="31" fillId="41" borderId="58" xfId="64" applyNumberFormat="1" applyFont="1" applyFill="1" applyBorder="1" applyAlignment="1">
      <alignment horizontal="center" vertical="center"/>
    </xf>
    <xf numFmtId="2" fontId="31" fillId="41" borderId="58" xfId="64" applyNumberFormat="1" applyFont="1" applyFill="1" applyBorder="1" applyAlignment="1">
      <alignment horizontal="center" vertical="center"/>
    </xf>
    <xf numFmtId="1" fontId="87" fillId="41" borderId="58" xfId="64" applyNumberFormat="1" applyFont="1" applyFill="1" applyBorder="1" applyAlignment="1">
      <alignment horizontal="center" vertical="center"/>
    </xf>
    <xf numFmtId="1" fontId="87" fillId="41" borderId="62" xfId="64" applyNumberFormat="1" applyFont="1" applyFill="1" applyBorder="1" applyAlignment="1">
      <alignment horizontal="center" vertical="center"/>
    </xf>
    <xf numFmtId="1" fontId="31" fillId="41" borderId="48" xfId="64" applyNumberFormat="1" applyFont="1" applyFill="1" applyBorder="1" applyAlignment="1">
      <alignment horizontal="center" vertical="center"/>
    </xf>
    <xf numFmtId="9" fontId="30" fillId="41" borderId="58" xfId="70" applyFont="1" applyFill="1" applyBorder="1" applyAlignment="1">
      <alignment horizontal="center" vertical="center"/>
    </xf>
    <xf numFmtId="0" fontId="30" fillId="41" borderId="63" xfId="0" applyFont="1" applyFill="1" applyBorder="1" applyAlignment="1">
      <alignment horizontal="center" vertical="center"/>
    </xf>
    <xf numFmtId="0" fontId="87" fillId="0" borderId="62" xfId="0" applyFont="1" applyFill="1" applyBorder="1" applyAlignment="1">
      <alignment horizontal="center" vertical="center"/>
    </xf>
    <xf numFmtId="0" fontId="87" fillId="0" borderId="58" xfId="0" applyFont="1" applyFill="1" applyBorder="1" applyAlignment="1">
      <alignment horizontal="center" vertical="center"/>
    </xf>
    <xf numFmtId="0" fontId="87" fillId="0" borderId="48" xfId="0" applyFont="1" applyFill="1" applyBorder="1" applyAlignment="1">
      <alignment horizontal="center" vertical="center"/>
    </xf>
    <xf numFmtId="1" fontId="87" fillId="0" borderId="58" xfId="0" applyNumberFormat="1" applyFont="1" applyFill="1" applyBorder="1" applyAlignment="1">
      <alignment horizontal="center" vertical="center"/>
    </xf>
    <xf numFmtId="1" fontId="80" fillId="0" borderId="58" xfId="0" applyNumberFormat="1" applyFont="1" applyFill="1" applyBorder="1" applyAlignment="1">
      <alignment horizontal="center" vertical="center"/>
    </xf>
    <xf numFmtId="1" fontId="79" fillId="0" borderId="58" xfId="0" applyNumberFormat="1" applyFont="1" applyFill="1" applyBorder="1" applyAlignment="1">
      <alignment horizontal="center" vertical="center"/>
    </xf>
    <xf numFmtId="164" fontId="79" fillId="0" borderId="58" xfId="0" applyNumberFormat="1" applyFont="1" applyFill="1" applyBorder="1" applyAlignment="1">
      <alignment horizontal="center" vertical="center"/>
    </xf>
    <xf numFmtId="9" fontId="79" fillId="0" borderId="61" xfId="70" applyNumberFormat="1" applyFont="1" applyFill="1" applyBorder="1" applyAlignment="1">
      <alignment horizontal="center" vertical="center"/>
    </xf>
    <xf numFmtId="2" fontId="87" fillId="0" borderId="58" xfId="0" applyNumberFormat="1" applyFont="1" applyFill="1" applyBorder="1" applyAlignment="1">
      <alignment horizontal="center" vertical="center"/>
    </xf>
    <xf numFmtId="49" fontId="87" fillId="0" borderId="58" xfId="0" applyNumberFormat="1" applyFont="1" applyFill="1" applyBorder="1" applyAlignment="1">
      <alignment horizontal="center" vertical="center"/>
    </xf>
    <xf numFmtId="164" fontId="87" fillId="0" borderId="58" xfId="0" applyNumberFormat="1" applyFont="1" applyFill="1" applyBorder="1" applyAlignment="1">
      <alignment horizontal="center" vertical="center"/>
    </xf>
    <xf numFmtId="0" fontId="30" fillId="0" borderId="0" xfId="0" applyFont="1" applyFill="1"/>
    <xf numFmtId="0" fontId="30" fillId="0" borderId="0" xfId="0" applyFont="1" applyFill="1" applyAlignment="1">
      <alignment horizontal="center" vertical="center"/>
    </xf>
    <xf numFmtId="2" fontId="30" fillId="0" borderId="0" xfId="0" applyNumberFormat="1" applyFont="1" applyFill="1" applyAlignment="1">
      <alignment horizontal="center" vertical="center"/>
    </xf>
    <xf numFmtId="164" fontId="30" fillId="0" borderId="0" xfId="0" applyNumberFormat="1" applyFont="1" applyFill="1" applyAlignment="1">
      <alignment horizontal="center" vertical="center"/>
    </xf>
    <xf numFmtId="0" fontId="30" fillId="0" borderId="0" xfId="0" applyFont="1" applyAlignment="1">
      <alignment horizontal="center" vertical="center"/>
    </xf>
    <xf numFmtId="2" fontId="30" fillId="0" borderId="0" xfId="0" applyNumberFormat="1" applyFont="1" applyAlignment="1">
      <alignment horizontal="center" vertical="center"/>
    </xf>
    <xf numFmtId="49" fontId="30" fillId="0" borderId="0" xfId="0" applyNumberFormat="1" applyFont="1" applyAlignment="1">
      <alignment horizontal="center" vertical="center"/>
    </xf>
    <xf numFmtId="1" fontId="30" fillId="0" borderId="0" xfId="0" applyNumberFormat="1" applyFont="1" applyAlignment="1">
      <alignment horizontal="center" vertical="center"/>
    </xf>
    <xf numFmtId="164" fontId="77" fillId="0" borderId="0" xfId="0" applyNumberFormat="1" applyFont="1" applyAlignment="1">
      <alignment horizontal="center" vertical="center"/>
    </xf>
    <xf numFmtId="0" fontId="77" fillId="0" borderId="0" xfId="0" applyFont="1" applyAlignment="1">
      <alignment horizontal="center" vertical="center"/>
    </xf>
    <xf numFmtId="0" fontId="77" fillId="0" borderId="0" xfId="0" applyFont="1" applyFill="1" applyAlignment="1">
      <alignment horizontal="center" vertical="center"/>
    </xf>
    <xf numFmtId="1" fontId="77" fillId="0" borderId="0" xfId="0" applyNumberFormat="1" applyFont="1" applyFill="1" applyAlignment="1">
      <alignment horizontal="center" vertical="center"/>
    </xf>
    <xf numFmtId="0" fontId="30" fillId="0" borderId="0" xfId="0" applyFont="1" applyFill="1" applyBorder="1" applyAlignment="1">
      <alignment horizontal="center" vertical="center"/>
    </xf>
    <xf numFmtId="0" fontId="30" fillId="0" borderId="0" xfId="0" applyFont="1" applyBorder="1"/>
    <xf numFmtId="164" fontId="30" fillId="0" borderId="0" xfId="0" applyNumberFormat="1" applyFont="1" applyAlignment="1">
      <alignment horizontal="center" vertical="center"/>
    </xf>
    <xf numFmtId="9" fontId="30" fillId="0" borderId="0" xfId="70" applyFont="1"/>
    <xf numFmtId="164" fontId="30" fillId="0" borderId="0" xfId="0" applyNumberFormat="1" applyFont="1"/>
    <xf numFmtId="2" fontId="30" fillId="0" borderId="0" xfId="0" applyNumberFormat="1" applyFont="1" applyAlignment="1">
      <alignment horizontal="center"/>
    </xf>
    <xf numFmtId="2" fontId="30" fillId="0" borderId="0" xfId="0" applyNumberFormat="1" applyFont="1"/>
    <xf numFmtId="49" fontId="30" fillId="0" borderId="0" xfId="0" applyNumberFormat="1" applyFont="1" applyAlignment="1">
      <alignment horizontal="center"/>
    </xf>
    <xf numFmtId="0" fontId="30" fillId="0" borderId="0" xfId="0" applyFont="1" applyAlignment="1">
      <alignment horizontal="center"/>
    </xf>
    <xf numFmtId="1" fontId="30" fillId="0" borderId="0" xfId="0" applyNumberFormat="1" applyFont="1"/>
    <xf numFmtId="164" fontId="77" fillId="0" borderId="0" xfId="0" applyNumberFormat="1" applyFont="1"/>
    <xf numFmtId="0" fontId="77" fillId="0" borderId="0" xfId="0" applyFont="1"/>
    <xf numFmtId="164" fontId="30" fillId="0" borderId="0" xfId="0" applyNumberFormat="1" applyFont="1" applyFill="1"/>
    <xf numFmtId="0" fontId="77" fillId="0" borderId="0" xfId="0" applyFont="1" applyFill="1"/>
    <xf numFmtId="2" fontId="30" fillId="0" borderId="0" xfId="0" applyNumberFormat="1" applyFont="1" applyFill="1"/>
    <xf numFmtId="1" fontId="77" fillId="0" borderId="0" xfId="0" applyNumberFormat="1" applyFont="1" applyFill="1"/>
    <xf numFmtId="0" fontId="81" fillId="0" borderId="0" xfId="0" applyFont="1"/>
    <xf numFmtId="164" fontId="30" fillId="0" borderId="0" xfId="0" applyNumberFormat="1" applyFont="1" applyAlignment="1">
      <alignment horizontal="center"/>
    </xf>
    <xf numFmtId="0" fontId="24" fillId="37" borderId="10" xfId="0" applyFont="1" applyFill="1" applyBorder="1" applyAlignment="1">
      <alignment horizontal="center" vertical="center"/>
    </xf>
    <xf numFmtId="165"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37" xfId="0" applyFont="1" applyBorder="1" applyAlignment="1">
      <alignment horizontal="left" vertical="center"/>
    </xf>
    <xf numFmtId="0" fontId="24" fillId="0" borderId="81" xfId="0" applyFont="1" applyBorder="1" applyAlignment="1">
      <alignment horizontal="left" vertical="center"/>
    </xf>
    <xf numFmtId="0" fontId="24" fillId="0" borderId="92" xfId="0" applyFont="1" applyBorder="1" applyAlignment="1">
      <alignment horizontal="left" vertical="center"/>
    </xf>
    <xf numFmtId="0" fontId="24" fillId="35" borderId="10" xfId="0" applyFont="1" applyFill="1" applyBorder="1" applyAlignment="1">
      <alignment horizontal="center" vertical="center"/>
    </xf>
    <xf numFmtId="0" fontId="24" fillId="35" borderId="19"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9" xfId="0" applyFont="1" applyFill="1" applyBorder="1" applyAlignment="1">
      <alignment horizontal="center" vertical="center"/>
    </xf>
    <xf numFmtId="0" fontId="25" fillId="36" borderId="28" xfId="0" applyFont="1" applyFill="1" applyBorder="1" applyAlignment="1">
      <alignment horizontal="center" vertical="center" textRotation="90"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70" borderId="10" xfId="0" applyFont="1" applyFill="1" applyBorder="1" applyAlignment="1">
      <alignment horizontal="center" vertical="center"/>
    </xf>
    <xf numFmtId="0" fontId="24" fillId="70" borderId="19" xfId="0" applyFont="1" applyFill="1" applyBorder="1" applyAlignment="1">
      <alignment horizontal="center" vertical="center"/>
    </xf>
    <xf numFmtId="0" fontId="24" fillId="0" borderId="54" xfId="0" applyFont="1" applyFill="1" applyBorder="1" applyAlignment="1">
      <alignment horizontal="center" vertical="center" wrapText="1"/>
    </xf>
    <xf numFmtId="0" fontId="24" fillId="0" borderId="20" xfId="0" applyFont="1" applyBorder="1" applyAlignment="1">
      <alignment horizontal="center" vertical="center"/>
    </xf>
    <xf numFmtId="0" fontId="24" fillId="0" borderId="10" xfId="0" applyFont="1" applyBorder="1" applyAlignment="1">
      <alignment horizontal="center" vertical="center"/>
    </xf>
    <xf numFmtId="165" fontId="24" fillId="0" borderId="20" xfId="0" applyNumberFormat="1" applyFont="1" applyFill="1" applyBorder="1" applyAlignment="1">
      <alignment horizontal="center" vertical="center"/>
    </xf>
    <xf numFmtId="9" fontId="24" fillId="34" borderId="19" xfId="0" applyNumberFormat="1" applyFont="1" applyFill="1" applyBorder="1" applyAlignment="1">
      <alignment horizontal="center" vertical="center"/>
    </xf>
    <xf numFmtId="0" fontId="24" fillId="34" borderId="37" xfId="0" applyFont="1" applyFill="1" applyBorder="1" applyAlignment="1">
      <alignment horizontal="center" vertical="center"/>
    </xf>
    <xf numFmtId="0" fontId="24" fillId="0" borderId="14" xfId="0" applyFont="1" applyFill="1" applyBorder="1" applyAlignment="1">
      <alignment horizontal="center" vertical="center" wrapText="1"/>
    </xf>
    <xf numFmtId="0" fontId="24" fillId="37" borderId="40" xfId="0" applyFont="1" applyFill="1" applyBorder="1" applyAlignment="1">
      <alignment horizontal="center" vertical="center"/>
    </xf>
    <xf numFmtId="0" fontId="24" fillId="37" borderId="13" xfId="0" applyFont="1" applyFill="1" applyBorder="1" applyAlignment="1">
      <alignment horizontal="center" vertical="center"/>
    </xf>
    <xf numFmtId="0" fontId="24" fillId="37" borderId="24" xfId="0" applyFont="1" applyFill="1" applyBorder="1" applyAlignment="1">
      <alignment horizontal="center" vertical="center"/>
    </xf>
    <xf numFmtId="0" fontId="24" fillId="37" borderId="17" xfId="0" applyFont="1" applyFill="1" applyBorder="1" applyAlignment="1">
      <alignment horizontal="center" vertical="center"/>
    </xf>
    <xf numFmtId="0" fontId="24" fillId="37" borderId="36" xfId="0" applyFont="1" applyFill="1" applyBorder="1" applyAlignment="1">
      <alignment horizontal="center" vertical="center"/>
    </xf>
    <xf numFmtId="0" fontId="24" fillId="37" borderId="34"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37" borderId="18" xfId="0" applyFont="1" applyFill="1" applyBorder="1" applyAlignment="1">
      <alignment horizontal="center" vertical="center"/>
    </xf>
    <xf numFmtId="0" fontId="24" fillId="37" borderId="31" xfId="0" applyFont="1" applyFill="1" applyBorder="1" applyAlignment="1">
      <alignment horizontal="center" vertical="center"/>
    </xf>
    <xf numFmtId="0" fontId="24" fillId="37" borderId="14" xfId="0" applyFont="1" applyFill="1"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10" fontId="24" fillId="0" borderId="19" xfId="0" applyNumberFormat="1" applyFont="1" applyFill="1" applyBorder="1" applyAlignment="1">
      <alignment horizontal="center" vertical="center"/>
    </xf>
    <xf numFmtId="0" fontId="24" fillId="0" borderId="37" xfId="0" applyFont="1" applyFill="1" applyBorder="1" applyAlignment="1">
      <alignment horizontal="center" vertical="center"/>
    </xf>
    <xf numFmtId="0" fontId="24" fillId="0" borderId="14" xfId="0" applyFont="1" applyFill="1" applyBorder="1" applyAlignment="1">
      <alignment horizontal="center" vertical="center"/>
    </xf>
    <xf numFmtId="165" fontId="24" fillId="0" borderId="37" xfId="0" applyNumberFormat="1" applyFont="1" applyFill="1" applyBorder="1" applyAlignment="1">
      <alignment horizontal="center" vertical="center"/>
    </xf>
    <xf numFmtId="165" fontId="24" fillId="0" borderId="14" xfId="0" applyNumberFormat="1" applyFont="1" applyFill="1" applyBorder="1" applyAlignment="1">
      <alignment horizontal="center" vertical="center"/>
    </xf>
    <xf numFmtId="10" fontId="24" fillId="37" borderId="19" xfId="0" applyNumberFormat="1" applyFont="1" applyFill="1" applyBorder="1" applyAlignment="1">
      <alignment horizontal="center" vertical="center"/>
    </xf>
    <xf numFmtId="10" fontId="24" fillId="37" borderId="37" xfId="0" applyNumberFormat="1" applyFont="1" applyFill="1" applyBorder="1" applyAlignment="1">
      <alignment horizontal="center" vertical="center"/>
    </xf>
    <xf numFmtId="10" fontId="24" fillId="37" borderId="14" xfId="0" applyNumberFormat="1" applyFont="1" applyFill="1" applyBorder="1" applyAlignment="1">
      <alignment horizontal="center" vertical="center"/>
    </xf>
    <xf numFmtId="0" fontId="24" fillId="34" borderId="14" xfId="0" applyFont="1" applyFill="1" applyBorder="1" applyAlignment="1">
      <alignment horizontal="center" vertical="center"/>
    </xf>
    <xf numFmtId="10" fontId="24" fillId="34" borderId="19" xfId="0" applyNumberFormat="1" applyFont="1" applyFill="1" applyBorder="1" applyAlignment="1">
      <alignment horizontal="center" vertical="center"/>
    </xf>
    <xf numFmtId="9" fontId="24" fillId="37" borderId="39" xfId="0" applyNumberFormat="1" applyFont="1" applyFill="1" applyBorder="1" applyAlignment="1">
      <alignment horizontal="center" vertical="center"/>
    </xf>
    <xf numFmtId="9" fontId="24" fillId="37" borderId="58" xfId="0" applyNumberFormat="1" applyFont="1" applyFill="1" applyBorder="1" applyAlignment="1">
      <alignment horizontal="center" vertical="center"/>
    </xf>
    <xf numFmtId="0" fontId="24" fillId="37" borderId="28" xfId="0" applyFont="1" applyFill="1" applyBorder="1" applyAlignment="1">
      <alignment horizontal="center" vertical="center"/>
    </xf>
    <xf numFmtId="0" fontId="24" fillId="37" borderId="62" xfId="0" applyFont="1" applyFill="1" applyBorder="1" applyAlignment="1">
      <alignment horizontal="center" vertical="center"/>
    </xf>
    <xf numFmtId="10" fontId="24" fillId="0" borderId="10" xfId="0" applyNumberFormat="1" applyFont="1" applyFill="1" applyBorder="1" applyAlignment="1">
      <alignment horizontal="center" vertical="center"/>
    </xf>
    <xf numFmtId="0" fontId="24" fillId="37" borderId="35" xfId="0" applyFont="1" applyFill="1" applyBorder="1" applyAlignment="1">
      <alignment horizontal="center" vertical="center"/>
    </xf>
    <xf numFmtId="0" fontId="24" fillId="37" borderId="0" xfId="0" applyFont="1" applyFill="1" applyBorder="1" applyAlignment="1">
      <alignment horizontal="center" vertical="center"/>
    </xf>
    <xf numFmtId="0" fontId="24" fillId="0" borderId="77" xfId="0" applyFont="1" applyBorder="1" applyAlignment="1">
      <alignment horizontal="center" vertical="center"/>
    </xf>
    <xf numFmtId="10" fontId="24" fillId="37" borderId="10" xfId="0" applyNumberFormat="1" applyFont="1" applyFill="1" applyBorder="1" applyAlignment="1">
      <alignment horizontal="center" vertical="center"/>
    </xf>
    <xf numFmtId="10" fontId="24" fillId="37" borderId="15" xfId="0" applyNumberFormat="1" applyFont="1" applyFill="1" applyBorder="1" applyAlignment="1">
      <alignment horizontal="center" vertical="center"/>
    </xf>
    <xf numFmtId="10" fontId="24" fillId="37" borderId="12" xfId="0" applyNumberFormat="1" applyFont="1" applyFill="1" applyBorder="1" applyAlignment="1">
      <alignment horizontal="center" vertical="center"/>
    </xf>
    <xf numFmtId="10" fontId="24" fillId="0" borderId="16" xfId="0" applyNumberFormat="1" applyFont="1" applyFill="1" applyBorder="1" applyAlignment="1">
      <alignment horizontal="center" vertical="center"/>
    </xf>
    <xf numFmtId="0" fontId="24" fillId="0" borderId="16" xfId="0" applyFont="1" applyFill="1" applyBorder="1" applyAlignment="1">
      <alignment horizontal="center" vertical="center"/>
    </xf>
    <xf numFmtId="165" fontId="24" fillId="0" borderId="16" xfId="0" applyNumberFormat="1" applyFont="1" applyFill="1" applyBorder="1" applyAlignment="1">
      <alignment horizontal="center" vertical="center"/>
    </xf>
    <xf numFmtId="1" fontId="30" fillId="34" borderId="10" xfId="0" applyNumberFormat="1" applyFont="1" applyFill="1" applyBorder="1" applyAlignment="1">
      <alignment horizontal="center"/>
    </xf>
    <xf numFmtId="9" fontId="32" fillId="33" borderId="10" xfId="70" applyFont="1" applyFill="1" applyBorder="1" applyAlignment="1">
      <alignment horizontal="center" vertical="center"/>
    </xf>
    <xf numFmtId="9" fontId="32" fillId="34" borderId="10" xfId="70" applyNumberFormat="1" applyFont="1" applyFill="1" applyBorder="1" applyAlignment="1">
      <alignment horizontal="center" vertical="center"/>
    </xf>
    <xf numFmtId="9" fontId="32" fillId="34" borderId="10" xfId="70" applyFont="1" applyFill="1" applyBorder="1" applyAlignment="1">
      <alignment horizontal="center" vertical="center"/>
    </xf>
    <xf numFmtId="1" fontId="30" fillId="35" borderId="10" xfId="0" applyNumberFormat="1" applyFont="1" applyFill="1" applyBorder="1" applyAlignment="1">
      <alignment horizontal="center"/>
    </xf>
    <xf numFmtId="9" fontId="30" fillId="33" borderId="10" xfId="70" applyNumberFormat="1" applyFont="1" applyFill="1" applyBorder="1" applyAlignment="1">
      <alignment horizontal="center" vertical="center"/>
    </xf>
    <xf numFmtId="9" fontId="32" fillId="34" borderId="10" xfId="70" applyFont="1" applyFill="1" applyBorder="1" applyAlignment="1">
      <alignment horizontal="center" vertical="center" wrapText="1"/>
    </xf>
    <xf numFmtId="0" fontId="30" fillId="34" borderId="10" xfId="0" applyFont="1" applyFill="1" applyBorder="1"/>
    <xf numFmtId="9" fontId="32" fillId="33" borderId="10" xfId="70" applyFont="1" applyFill="1" applyBorder="1" applyAlignment="1">
      <alignment horizontal="center" vertical="center" wrapText="1"/>
    </xf>
    <xf numFmtId="1" fontId="30" fillId="33" borderId="10" xfId="0" applyNumberFormat="1" applyFont="1" applyFill="1" applyBorder="1" applyAlignment="1">
      <alignment horizontal="center"/>
    </xf>
    <xf numFmtId="9" fontId="32" fillId="35" borderId="10" xfId="70" applyFont="1" applyFill="1" applyBorder="1" applyAlignment="1">
      <alignment horizontal="center" vertical="center"/>
    </xf>
    <xf numFmtId="1" fontId="30" fillId="0" borderId="0" xfId="0" applyNumberFormat="1" applyFont="1" applyAlignment="1">
      <alignment horizontal="center"/>
    </xf>
    <xf numFmtId="0" fontId="24" fillId="37" borderId="44" xfId="0" applyFont="1" applyFill="1" applyBorder="1" applyAlignment="1">
      <alignment horizontal="center" vertical="center"/>
    </xf>
    <xf numFmtId="0" fontId="24" fillId="33" borderId="37" xfId="0" applyNumberFormat="1" applyFont="1" applyFill="1" applyBorder="1" applyAlignment="1">
      <alignment horizontal="center" vertical="center" wrapText="1"/>
    </xf>
    <xf numFmtId="0" fontId="25" fillId="37" borderId="37" xfId="0" applyFont="1" applyFill="1" applyBorder="1" applyAlignment="1">
      <alignment horizontal="center" vertical="center"/>
    </xf>
    <xf numFmtId="1" fontId="24" fillId="0" borderId="37" xfId="0" applyNumberFormat="1" applyFont="1" applyFill="1" applyBorder="1" applyAlignment="1">
      <alignment horizontal="center" vertical="center" wrapText="1"/>
    </xf>
    <xf numFmtId="165" fontId="27" fillId="0" borderId="37" xfId="0" applyNumberFormat="1" applyFont="1" applyFill="1" applyBorder="1" applyAlignment="1">
      <alignment horizontal="center"/>
    </xf>
    <xf numFmtId="1" fontId="24" fillId="0" borderId="37" xfId="0" applyNumberFormat="1" applyFont="1" applyBorder="1" applyAlignment="1">
      <alignment horizontal="center"/>
    </xf>
    <xf numFmtId="0" fontId="24" fillId="78" borderId="37" xfId="0" applyFont="1" applyFill="1" applyBorder="1" applyAlignment="1">
      <alignment horizontal="center" vertical="center"/>
    </xf>
    <xf numFmtId="0" fontId="70" fillId="37" borderId="37" xfId="0" applyFont="1" applyFill="1" applyBorder="1" applyAlignment="1">
      <alignment horizontal="center" vertical="center"/>
    </xf>
    <xf numFmtId="165" fontId="24" fillId="34" borderId="37" xfId="0" applyNumberFormat="1" applyFont="1" applyFill="1" applyBorder="1" applyAlignment="1">
      <alignment horizontal="center" vertical="center" wrapText="1"/>
    </xf>
    <xf numFmtId="10" fontId="24" fillId="33" borderId="37" xfId="0" applyNumberFormat="1" applyFont="1" applyFill="1" applyBorder="1" applyAlignment="1">
      <alignment horizontal="center" vertical="center"/>
    </xf>
    <xf numFmtId="1" fontId="24" fillId="0" borderId="37" xfId="0" applyNumberFormat="1" applyFont="1" applyFill="1" applyBorder="1" applyAlignment="1">
      <alignment horizontal="center" vertical="center"/>
    </xf>
    <xf numFmtId="165" fontId="24" fillId="33" borderId="37" xfId="0" applyNumberFormat="1" applyFont="1" applyFill="1" applyBorder="1" applyAlignment="1">
      <alignment horizontal="center" vertical="center" wrapText="1"/>
    </xf>
    <xf numFmtId="165" fontId="24" fillId="35" borderId="37" xfId="0" applyNumberFormat="1" applyFont="1" applyFill="1" applyBorder="1" applyAlignment="1">
      <alignment horizontal="center" vertical="center" wrapText="1"/>
    </xf>
    <xf numFmtId="0" fontId="24" fillId="33" borderId="37" xfId="0" applyFont="1" applyFill="1" applyBorder="1" applyAlignment="1">
      <alignment horizontal="center" vertical="center"/>
    </xf>
    <xf numFmtId="0" fontId="24" fillId="43" borderId="37" xfId="0" applyFont="1" applyFill="1" applyBorder="1" applyAlignment="1">
      <alignment horizontal="center" vertical="center"/>
    </xf>
    <xf numFmtId="9" fontId="24" fillId="33" borderId="37" xfId="0" applyNumberFormat="1" applyFont="1" applyFill="1" applyBorder="1" applyAlignment="1">
      <alignment horizontal="center" vertical="center"/>
    </xf>
    <xf numFmtId="10" fontId="24" fillId="37" borderId="37" xfId="0" applyNumberFormat="1" applyFont="1" applyFill="1" applyBorder="1" applyAlignment="1">
      <alignment horizontal="center" vertical="center" wrapText="1"/>
    </xf>
    <xf numFmtId="165" fontId="24" fillId="37" borderId="37" xfId="0" applyNumberFormat="1" applyFont="1" applyFill="1" applyBorder="1" applyAlignment="1">
      <alignment horizontal="center" vertical="center"/>
    </xf>
    <xf numFmtId="0" fontId="24" fillId="37" borderId="19" xfId="0" applyFont="1" applyFill="1" applyBorder="1" applyAlignment="1">
      <alignment horizontal="center" vertical="center" wrapText="1"/>
    </xf>
    <xf numFmtId="0" fontId="24" fillId="33"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xf>
    <xf numFmtId="0" fontId="24" fillId="78" borderId="10" xfId="0" applyFont="1" applyFill="1" applyBorder="1" applyAlignment="1">
      <alignment horizontal="center" vertical="center"/>
    </xf>
    <xf numFmtId="0" fontId="25" fillId="34" borderId="37" xfId="0" applyFont="1" applyFill="1" applyBorder="1" applyAlignment="1">
      <alignment horizontal="center" vertical="center"/>
    </xf>
    <xf numFmtId="9" fontId="24" fillId="34" borderId="37" xfId="0" applyNumberFormat="1" applyFont="1" applyFill="1" applyBorder="1" applyAlignment="1">
      <alignment horizontal="center" vertical="center"/>
    </xf>
    <xf numFmtId="0" fontId="24" fillId="37" borderId="15" xfId="0" applyFont="1" applyFill="1" applyBorder="1" applyAlignment="1">
      <alignment horizontal="center" vertical="center"/>
    </xf>
    <xf numFmtId="0" fontId="24" fillId="37" borderId="44" xfId="0" applyFont="1" applyFill="1" applyBorder="1" applyAlignment="1">
      <alignment horizontal="center" vertical="center"/>
    </xf>
    <xf numFmtId="0" fontId="24" fillId="37" borderId="12" xfId="0" applyFont="1" applyFill="1" applyBorder="1" applyAlignment="1">
      <alignment horizontal="center" vertical="center"/>
    </xf>
    <xf numFmtId="2" fontId="25" fillId="37" borderId="37" xfId="0" applyNumberFormat="1" applyFont="1" applyFill="1" applyBorder="1" applyAlignment="1">
      <alignment horizontal="center" vertical="center"/>
    </xf>
    <xf numFmtId="10" fontId="25" fillId="0" borderId="37" xfId="0" applyNumberFormat="1" applyFont="1" applyBorder="1" applyAlignment="1">
      <alignment horizontal="center" vertical="center"/>
    </xf>
    <xf numFmtId="0" fontId="25" fillId="37" borderId="44" xfId="0" applyFont="1" applyFill="1" applyBorder="1" applyAlignment="1">
      <alignment horizontal="center" vertical="center"/>
    </xf>
    <xf numFmtId="0" fontId="25" fillId="0" borderId="19" xfId="0" applyFont="1" applyBorder="1" applyAlignment="1">
      <alignment horizontal="center" vertical="center"/>
    </xf>
    <xf numFmtId="0" fontId="25" fillId="37" borderId="15" xfId="0" applyFont="1" applyFill="1" applyBorder="1" applyAlignment="1">
      <alignment horizontal="center" vertical="center"/>
    </xf>
    <xf numFmtId="2" fontId="25" fillId="37" borderId="10" xfId="0" applyNumberFormat="1" applyFont="1" applyFill="1" applyBorder="1" applyAlignment="1">
      <alignment horizontal="center" vertical="center"/>
    </xf>
    <xf numFmtId="10" fontId="25" fillId="0" borderId="10" xfId="0" applyNumberFormat="1" applyFont="1" applyBorder="1" applyAlignment="1">
      <alignment horizontal="center" vertical="center"/>
    </xf>
    <xf numFmtId="164" fontId="27" fillId="45" borderId="10" xfId="0" applyNumberFormat="1" applyFont="1" applyFill="1" applyBorder="1" applyAlignment="1">
      <alignment horizontal="center" vertical="center"/>
    </xf>
    <xf numFmtId="9" fontId="44" fillId="41" borderId="10" xfId="0" applyNumberFormat="1" applyFont="1" applyFill="1" applyBorder="1" applyAlignment="1">
      <alignment horizontal="center" vertical="center" wrapText="1"/>
    </xf>
    <xf numFmtId="0" fontId="16" fillId="0" borderId="10" xfId="0" applyFont="1" applyBorder="1" applyAlignment="1">
      <alignment vertical="center"/>
    </xf>
    <xf numFmtId="17" fontId="25" fillId="36" borderId="39" xfId="0" applyNumberFormat="1" applyFont="1" applyFill="1" applyBorder="1" applyAlignment="1">
      <alignment horizontal="center" vertical="center"/>
    </xf>
    <xf numFmtId="0" fontId="24" fillId="33" borderId="19" xfId="0" applyNumberFormat="1" applyFont="1" applyFill="1" applyBorder="1" applyAlignment="1">
      <alignment horizontal="center" vertical="center" wrapText="1"/>
    </xf>
    <xf numFmtId="1" fontId="24" fillId="0" borderId="19" xfId="0" applyNumberFormat="1" applyFont="1" applyFill="1" applyBorder="1" applyAlignment="1">
      <alignment horizontal="center" vertical="center" wrapText="1"/>
    </xf>
    <xf numFmtId="165" fontId="27" fillId="0" borderId="19" xfId="0" applyNumberFormat="1" applyFont="1" applyFill="1" applyBorder="1" applyAlignment="1">
      <alignment horizontal="center"/>
    </xf>
    <xf numFmtId="0" fontId="24" fillId="78" borderId="19" xfId="0" applyFont="1" applyFill="1" applyBorder="1" applyAlignment="1">
      <alignment horizontal="center" vertical="center"/>
    </xf>
    <xf numFmtId="165" fontId="24" fillId="33" borderId="19" xfId="0" applyNumberFormat="1" applyFont="1" applyFill="1" applyBorder="1" applyAlignment="1">
      <alignment horizontal="center" vertical="center" wrapText="1"/>
    </xf>
    <xf numFmtId="165" fontId="24" fillId="35" borderId="19" xfId="0" applyNumberFormat="1" applyFont="1" applyFill="1" applyBorder="1" applyAlignment="1">
      <alignment horizontal="center" vertical="center" wrapText="1"/>
    </xf>
    <xf numFmtId="9" fontId="70" fillId="0" borderId="0" xfId="0" applyNumberFormat="1" applyFont="1" applyFill="1" applyBorder="1" applyAlignment="1">
      <alignment horizontal="center" vertical="center"/>
    </xf>
    <xf numFmtId="9" fontId="70" fillId="0" borderId="0" xfId="0" applyNumberFormat="1" applyFont="1" applyFill="1" applyBorder="1" applyAlignment="1">
      <alignment horizontal="center" vertical="center" wrapText="1"/>
    </xf>
    <xf numFmtId="164" fontId="70" fillId="0" borderId="0" xfId="0" applyNumberFormat="1" applyFont="1" applyFill="1" applyBorder="1" applyAlignment="1">
      <alignment horizontal="center" vertical="center"/>
    </xf>
    <xf numFmtId="164" fontId="70" fillId="0" borderId="0" xfId="0" applyNumberFormat="1" applyFont="1" applyFill="1" applyBorder="1" applyAlignment="1">
      <alignment horizontal="center" vertical="center" wrapText="1"/>
    </xf>
    <xf numFmtId="9" fontId="70" fillId="0" borderId="0" xfId="0" applyNumberFormat="1" applyFont="1" applyFill="1" applyBorder="1" applyAlignment="1">
      <alignment vertical="center" wrapText="1"/>
    </xf>
    <xf numFmtId="0" fontId="24" fillId="37" borderId="75" xfId="0" applyFont="1" applyFill="1" applyBorder="1" applyAlignment="1">
      <alignment horizontal="center" vertical="center"/>
    </xf>
    <xf numFmtId="0" fontId="24" fillId="37" borderId="77" xfId="0" applyFont="1" applyFill="1" applyBorder="1" applyAlignment="1">
      <alignment horizontal="center" vertical="center"/>
    </xf>
    <xf numFmtId="0" fontId="24" fillId="37" borderId="76" xfId="0" applyFont="1" applyFill="1" applyBorder="1" applyAlignment="1">
      <alignment horizontal="center" vertical="center"/>
    </xf>
    <xf numFmtId="10" fontId="24" fillId="37" borderId="18" xfId="0" applyNumberFormat="1" applyFont="1" applyFill="1" applyBorder="1" applyAlignment="1">
      <alignment horizontal="center" vertical="center" wrapText="1"/>
    </xf>
    <xf numFmtId="164" fontId="24" fillId="42" borderId="21" xfId="0" applyNumberFormat="1" applyFont="1" applyFill="1" applyBorder="1" applyAlignment="1">
      <alignment horizontal="center" vertical="center"/>
    </xf>
    <xf numFmtId="164" fontId="27" fillId="0" borderId="15" xfId="0" applyNumberFormat="1" applyFont="1" applyFill="1" applyBorder="1" applyAlignment="1">
      <alignment horizontal="center" vertical="center" wrapText="1"/>
    </xf>
    <xf numFmtId="0" fontId="25" fillId="0" borderId="33" xfId="0" applyFont="1" applyBorder="1" applyAlignment="1">
      <alignment horizontal="center" vertical="center"/>
    </xf>
    <xf numFmtId="164" fontId="27" fillId="0" borderId="19" xfId="0" applyNumberFormat="1" applyFont="1" applyFill="1" applyBorder="1" applyAlignment="1">
      <alignment horizontal="center" vertical="center" wrapText="1"/>
    </xf>
    <xf numFmtId="0" fontId="25" fillId="0" borderId="77" xfId="0" applyFont="1" applyBorder="1" applyAlignment="1">
      <alignment horizontal="right"/>
    </xf>
    <xf numFmtId="0" fontId="25" fillId="37" borderId="18" xfId="0" applyFont="1" applyFill="1" applyBorder="1" applyAlignment="1">
      <alignment horizontal="center" vertical="center"/>
    </xf>
    <xf numFmtId="0" fontId="25" fillId="0" borderId="18"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10" fontId="25" fillId="0" borderId="23" xfId="0" applyNumberFormat="1" applyFont="1" applyBorder="1" applyAlignment="1">
      <alignment horizontal="center" vertical="center"/>
    </xf>
    <xf numFmtId="0" fontId="25" fillId="36" borderId="95" xfId="0" applyFont="1" applyFill="1" applyBorder="1" applyAlignment="1">
      <alignment horizontal="center" vertical="center"/>
    </xf>
    <xf numFmtId="9" fontId="24" fillId="0" borderId="80" xfId="0" applyNumberFormat="1" applyFont="1" applyBorder="1" applyAlignment="1">
      <alignment horizontal="center" vertical="center"/>
    </xf>
    <xf numFmtId="0" fontId="24" fillId="0" borderId="44" xfId="0" applyFont="1" applyFill="1" applyBorder="1" applyAlignment="1">
      <alignment horizontal="center" vertical="center"/>
    </xf>
    <xf numFmtId="0" fontId="24" fillId="0" borderId="80" xfId="0" applyFont="1" applyFill="1" applyBorder="1" applyAlignment="1">
      <alignment horizontal="center" vertical="center"/>
    </xf>
    <xf numFmtId="10" fontId="24" fillId="0" borderId="12" xfId="0" applyNumberFormat="1" applyFont="1" applyFill="1" applyBorder="1" applyAlignment="1">
      <alignment horizontal="center" vertical="center"/>
    </xf>
    <xf numFmtId="9" fontId="24" fillId="37" borderId="49" xfId="0" applyNumberFormat="1" applyFont="1" applyFill="1" applyBorder="1" applyAlignment="1">
      <alignment horizontal="center" vertical="center"/>
    </xf>
    <xf numFmtId="0" fontId="29" fillId="36" borderId="61" xfId="0" applyFont="1" applyFill="1" applyBorder="1" applyAlignment="1">
      <alignment horizontal="center" vertical="center" wrapText="1"/>
    </xf>
    <xf numFmtId="0" fontId="24" fillId="37" borderId="55" xfId="0" applyFont="1" applyFill="1" applyBorder="1" applyAlignment="1">
      <alignment horizontal="center" vertical="center"/>
    </xf>
    <xf numFmtId="0" fontId="24" fillId="37" borderId="54" xfId="0" applyFont="1" applyFill="1" applyBorder="1" applyAlignment="1">
      <alignment horizontal="center" vertical="center"/>
    </xf>
    <xf numFmtId="0" fontId="24" fillId="37" borderId="78" xfId="0" applyFont="1" applyFill="1" applyBorder="1" applyAlignment="1">
      <alignment horizontal="center" vertical="center"/>
    </xf>
    <xf numFmtId="0" fontId="24" fillId="37" borderId="51" xfId="0" applyFont="1" applyFill="1" applyBorder="1" applyAlignment="1">
      <alignment horizontal="center" vertical="center"/>
    </xf>
    <xf numFmtId="10" fontId="24" fillId="37" borderId="78" xfId="0" applyNumberFormat="1" applyFont="1" applyFill="1" applyBorder="1" applyAlignment="1">
      <alignment horizontal="center" vertical="center"/>
    </xf>
    <xf numFmtId="10" fontId="24" fillId="37" borderId="51" xfId="0" applyNumberFormat="1" applyFont="1" applyFill="1" applyBorder="1" applyAlignment="1">
      <alignment horizontal="center" vertical="center"/>
    </xf>
    <xf numFmtId="10" fontId="24" fillId="37" borderId="54" xfId="0" applyNumberFormat="1" applyFont="1" applyFill="1" applyBorder="1" applyAlignment="1">
      <alignment horizontal="center" vertical="center"/>
    </xf>
    <xf numFmtId="0" fontId="24" fillId="34" borderId="51" xfId="0" applyFont="1" applyFill="1" applyBorder="1" applyAlignment="1">
      <alignment horizontal="center" vertical="center"/>
    </xf>
    <xf numFmtId="0" fontId="24" fillId="34" borderId="55" xfId="0" applyFont="1" applyFill="1" applyBorder="1" applyAlignment="1">
      <alignment horizontal="center" vertical="center"/>
    </xf>
    <xf numFmtId="165" fontId="24" fillId="0" borderId="52" xfId="0" applyNumberFormat="1" applyFont="1" applyFill="1" applyBorder="1" applyAlignment="1">
      <alignment horizontal="center" vertical="center"/>
    </xf>
    <xf numFmtId="0" fontId="24" fillId="37" borderId="52" xfId="0" applyFont="1" applyFill="1" applyBorder="1" applyAlignment="1">
      <alignment horizontal="center" vertical="center"/>
    </xf>
    <xf numFmtId="0" fontId="24" fillId="37" borderId="47" xfId="0" applyFont="1" applyFill="1" applyBorder="1" applyAlignment="1">
      <alignment horizontal="center" vertical="center"/>
    </xf>
    <xf numFmtId="0" fontId="24" fillId="0" borderId="51" xfId="0" applyFont="1" applyFill="1" applyBorder="1" applyAlignment="1">
      <alignment horizontal="center" vertical="center"/>
    </xf>
    <xf numFmtId="165" fontId="24" fillId="0" borderId="54" xfId="0" applyNumberFormat="1" applyFont="1" applyFill="1" applyBorder="1" applyAlignment="1">
      <alignment horizontal="center" vertical="center"/>
    </xf>
    <xf numFmtId="0" fontId="24" fillId="0" borderId="54" xfId="0" applyNumberFormat="1" applyFont="1" applyFill="1" applyBorder="1" applyAlignment="1">
      <alignment horizontal="center" vertical="center"/>
    </xf>
    <xf numFmtId="0" fontId="24" fillId="37" borderId="54" xfId="0" applyNumberFormat="1" applyFont="1" applyFill="1" applyBorder="1" applyAlignment="1">
      <alignment horizontal="center" vertical="center"/>
    </xf>
    <xf numFmtId="0" fontId="24" fillId="37" borderId="52" xfId="0" applyNumberFormat="1" applyFont="1" applyFill="1" applyBorder="1" applyAlignment="1">
      <alignment horizontal="center" vertical="center"/>
    </xf>
    <xf numFmtId="165" fontId="24" fillId="37" borderId="55" xfId="0" applyNumberFormat="1" applyFont="1" applyFill="1" applyBorder="1" applyAlignment="1">
      <alignment horizontal="center" vertical="center"/>
    </xf>
    <xf numFmtId="0" fontId="25" fillId="37" borderId="77" xfId="0" applyFont="1" applyFill="1" applyBorder="1" applyAlignment="1">
      <alignment horizontal="right"/>
    </xf>
    <xf numFmtId="0" fontId="89" fillId="34" borderId="55" xfId="0" applyFont="1" applyFill="1" applyBorder="1" applyAlignment="1">
      <alignment horizontal="center" vertical="center"/>
    </xf>
    <xf numFmtId="165" fontId="89" fillId="0" borderId="52" xfId="0" applyNumberFormat="1" applyFont="1" applyFill="1" applyBorder="1" applyAlignment="1">
      <alignment horizontal="center" vertical="center"/>
    </xf>
    <xf numFmtId="10" fontId="24" fillId="34" borderId="23" xfId="0" applyNumberFormat="1" applyFont="1" applyFill="1" applyBorder="1" applyAlignment="1">
      <alignment horizontal="center" vertical="center"/>
    </xf>
    <xf numFmtId="10" fontId="24" fillId="35" borderId="19" xfId="0" applyNumberFormat="1" applyFont="1" applyFill="1" applyBorder="1" applyAlignment="1">
      <alignment horizontal="center" vertical="center"/>
    </xf>
    <xf numFmtId="0" fontId="24" fillId="0" borderId="96" xfId="0" applyNumberFormat="1" applyFont="1" applyBorder="1" applyAlignment="1">
      <alignment horizontal="center" vertical="center"/>
    </xf>
    <xf numFmtId="10" fontId="24" fillId="35" borderId="45" xfId="0" applyNumberFormat="1" applyFont="1" applyFill="1" applyBorder="1" applyAlignment="1">
      <alignment horizontal="center" vertical="center"/>
    </xf>
    <xf numFmtId="164" fontId="24" fillId="42" borderId="90" xfId="0" applyNumberFormat="1" applyFont="1" applyFill="1" applyBorder="1" applyAlignment="1">
      <alignment horizontal="center" vertical="center"/>
    </xf>
    <xf numFmtId="10" fontId="24" fillId="37" borderId="27" xfId="0" applyNumberFormat="1" applyFont="1" applyFill="1" applyBorder="1" applyAlignment="1">
      <alignment horizontal="center" vertical="center" wrapText="1"/>
    </xf>
    <xf numFmtId="10" fontId="24" fillId="37" borderId="21" xfId="0" applyNumberFormat="1" applyFont="1" applyFill="1" applyBorder="1" applyAlignment="1">
      <alignment horizontal="center" vertical="center" wrapText="1"/>
    </xf>
    <xf numFmtId="0" fontId="24" fillId="0" borderId="52" xfId="0" applyFont="1" applyFill="1" applyBorder="1" applyAlignment="1">
      <alignment horizontal="center" vertical="center"/>
    </xf>
    <xf numFmtId="0" fontId="22" fillId="0" borderId="4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4" fillId="37" borderId="46" xfId="0" applyFont="1" applyFill="1" applyBorder="1" applyAlignment="1">
      <alignment horizontal="center" vertical="center"/>
    </xf>
    <xf numFmtId="10" fontId="24" fillId="0" borderId="49" xfId="0" applyNumberFormat="1" applyFont="1" applyBorder="1" applyAlignment="1">
      <alignment horizontal="center" vertical="center"/>
    </xf>
    <xf numFmtId="10" fontId="25" fillId="0" borderId="80" xfId="0" applyNumberFormat="1" applyFont="1" applyBorder="1" applyAlignment="1">
      <alignment horizontal="center" vertical="center"/>
    </xf>
    <xf numFmtId="0" fontId="25" fillId="36" borderId="46" xfId="0" applyFont="1" applyFill="1" applyBorder="1" applyAlignment="1">
      <alignment vertical="center" textRotation="90" wrapText="1"/>
    </xf>
    <xf numFmtId="0" fontId="25" fillId="36" borderId="47" xfId="0" applyFont="1" applyFill="1" applyBorder="1" applyAlignment="1">
      <alignment vertical="center" textRotation="90" wrapText="1"/>
    </xf>
    <xf numFmtId="0" fontId="26" fillId="0" borderId="63" xfId="42" applyFont="1" applyBorder="1" applyAlignment="1">
      <alignment vertical="center"/>
    </xf>
    <xf numFmtId="0" fontId="25" fillId="36" borderId="97"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39" xfId="0" applyFont="1" applyFill="1" applyBorder="1" applyAlignment="1">
      <alignment horizontal="left" vertical="center"/>
    </xf>
    <xf numFmtId="0" fontId="24" fillId="0" borderId="44" xfId="0" applyFont="1" applyFill="1" applyBorder="1" applyAlignment="1">
      <alignment horizontal="left" vertical="center"/>
    </xf>
    <xf numFmtId="0" fontId="24" fillId="0" borderId="93" xfId="0" applyFont="1" applyFill="1" applyBorder="1" applyAlignment="1">
      <alignment horizontal="left" vertical="center"/>
    </xf>
    <xf numFmtId="0" fontId="24" fillId="0" borderId="84" xfId="0" applyFont="1" applyFill="1" applyBorder="1" applyAlignment="1">
      <alignment horizontal="left" vertical="center"/>
    </xf>
    <xf numFmtId="0" fontId="26" fillId="0" borderId="37" xfId="42" applyFont="1" applyFill="1" applyBorder="1" applyAlignment="1">
      <alignment horizontal="left" vertical="center"/>
    </xf>
    <xf numFmtId="0" fontId="0" fillId="0" borderId="92" xfId="0" applyBorder="1"/>
    <xf numFmtId="0" fontId="24" fillId="0" borderId="80" xfId="0" applyFont="1" applyBorder="1" applyAlignment="1">
      <alignment horizontal="left" vertical="center"/>
    </xf>
    <xf numFmtId="0" fontId="26" fillId="0" borderId="37" xfId="42" applyFont="1" applyBorder="1" applyAlignment="1">
      <alignment horizontal="left" vertical="center"/>
    </xf>
    <xf numFmtId="0" fontId="24" fillId="0" borderId="81" xfId="0" applyFont="1" applyFill="1" applyBorder="1" applyAlignment="1">
      <alignment horizontal="left" vertical="center"/>
    </xf>
    <xf numFmtId="0" fontId="24" fillId="0" borderId="37" xfId="0" applyFont="1" applyBorder="1"/>
    <xf numFmtId="0" fontId="25" fillId="36" borderId="61"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54" xfId="0" applyFont="1" applyFill="1" applyBorder="1" applyAlignment="1">
      <alignment horizontal="center"/>
    </xf>
    <xf numFmtId="0" fontId="89" fillId="0" borderId="55" xfId="0" applyFont="1" applyFill="1" applyBorder="1" applyAlignment="1">
      <alignment horizontal="center" vertical="center"/>
    </xf>
    <xf numFmtId="0" fontId="25" fillId="37" borderId="41" xfId="0" applyFont="1" applyFill="1" applyBorder="1" applyAlignment="1">
      <alignment horizontal="center" vertical="center"/>
    </xf>
    <xf numFmtId="17" fontId="25" fillId="36" borderId="97" xfId="0" applyNumberFormat="1" applyFont="1" applyFill="1" applyBorder="1" applyAlignment="1">
      <alignment horizontal="center" vertical="center"/>
    </xf>
    <xf numFmtId="0" fontId="26" fillId="0" borderId="92" xfId="42" applyFont="1" applyBorder="1" applyAlignment="1">
      <alignment vertical="center"/>
    </xf>
    <xf numFmtId="9" fontId="24" fillId="37" borderId="14" xfId="0" applyNumberFormat="1" applyFont="1" applyFill="1" applyBorder="1" applyAlignment="1">
      <alignment horizontal="center" vertical="center"/>
    </xf>
    <xf numFmtId="0" fontId="24" fillId="37" borderId="48" xfId="0" applyFont="1" applyFill="1" applyBorder="1" applyAlignment="1">
      <alignment horizontal="center" vertical="center"/>
    </xf>
    <xf numFmtId="0" fontId="25" fillId="36" borderId="95"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25" fillId="36" borderId="61" xfId="0" applyFont="1" applyFill="1" applyBorder="1" applyAlignment="1">
      <alignment horizontal="center" vertical="center"/>
    </xf>
    <xf numFmtId="0" fontId="24" fillId="0" borderId="54" xfId="0" applyFont="1" applyBorder="1"/>
    <xf numFmtId="0" fontId="24" fillId="0" borderId="78" xfId="0" applyFont="1" applyFill="1" applyBorder="1" applyAlignment="1">
      <alignment horizontal="center" vertical="center"/>
    </xf>
    <xf numFmtId="10" fontId="24" fillId="37" borderId="21" xfId="0" applyNumberFormat="1" applyFont="1" applyFill="1" applyBorder="1" applyAlignment="1">
      <alignment horizontal="center" vertical="center"/>
    </xf>
    <xf numFmtId="10" fontId="24" fillId="0" borderId="29" xfId="0" applyNumberFormat="1" applyFont="1" applyFill="1" applyBorder="1" applyAlignment="1">
      <alignment horizontal="center" vertical="center"/>
    </xf>
    <xf numFmtId="0" fontId="24" fillId="0" borderId="55" xfId="0" applyFont="1" applyFill="1" applyBorder="1" applyAlignment="1">
      <alignment horizontal="center" vertical="center"/>
    </xf>
    <xf numFmtId="165" fontId="24" fillId="37" borderId="54" xfId="0" applyNumberFormat="1" applyFont="1" applyFill="1" applyBorder="1" applyAlignment="1">
      <alignment horizontal="center" vertical="center"/>
    </xf>
    <xf numFmtId="0" fontId="24" fillId="0" borderId="56" xfId="0" applyNumberFormat="1" applyFont="1" applyBorder="1" applyAlignment="1">
      <alignment horizontal="center" vertical="center"/>
    </xf>
    <xf numFmtId="0" fontId="25" fillId="36" borderId="0" xfId="0" applyFont="1" applyFill="1" applyBorder="1" applyAlignment="1">
      <alignment horizontal="center" vertical="center" textRotation="90"/>
    </xf>
    <xf numFmtId="164" fontId="24" fillId="42" borderId="15" xfId="0" applyNumberFormat="1" applyFont="1" applyFill="1" applyBorder="1" applyAlignment="1">
      <alignment horizontal="center" vertical="center"/>
    </xf>
    <xf numFmtId="164" fontId="24" fillId="35" borderId="15" xfId="0" applyNumberFormat="1" applyFont="1" applyFill="1" applyBorder="1" applyAlignment="1">
      <alignment horizontal="center" vertical="center"/>
    </xf>
    <xf numFmtId="0" fontId="24" fillId="37" borderId="38" xfId="0" applyFont="1" applyFill="1" applyBorder="1" applyAlignment="1">
      <alignment horizontal="center" vertical="center"/>
    </xf>
    <xf numFmtId="164" fontId="24" fillId="33" borderId="90" xfId="0" applyNumberFormat="1" applyFont="1" applyFill="1" applyBorder="1" applyAlignment="1">
      <alignment horizontal="center" vertical="center"/>
    </xf>
    <xf numFmtId="0" fontId="24" fillId="0" borderId="77" xfId="0" applyFont="1" applyBorder="1" applyAlignment="1">
      <alignment horizontal="center"/>
    </xf>
    <xf numFmtId="0" fontId="24" fillId="37" borderId="64" xfId="0" applyFont="1" applyFill="1" applyBorder="1" applyAlignment="1">
      <alignment horizontal="center" vertical="center"/>
    </xf>
    <xf numFmtId="0" fontId="24" fillId="0" borderId="75" xfId="0" applyFont="1" applyFill="1" applyBorder="1" applyAlignment="1">
      <alignment horizontal="center" vertical="center"/>
    </xf>
    <xf numFmtId="0" fontId="24" fillId="35" borderId="55" xfId="0" applyFont="1" applyFill="1" applyBorder="1" applyAlignment="1">
      <alignment horizontal="center" vertical="center"/>
    </xf>
    <xf numFmtId="0" fontId="24" fillId="0" borderId="45" xfId="0" applyFont="1" applyBorder="1"/>
    <xf numFmtId="0" fontId="24" fillId="0" borderId="43" xfId="0" applyFont="1" applyBorder="1"/>
    <xf numFmtId="10" fontId="24" fillId="37" borderId="50" xfId="0" applyNumberFormat="1" applyFont="1" applyFill="1" applyBorder="1" applyAlignment="1">
      <alignment horizontal="center" vertical="center"/>
    </xf>
    <xf numFmtId="164" fontId="24" fillId="0" borderId="14" xfId="0" applyNumberFormat="1" applyFont="1" applyFill="1" applyBorder="1" applyAlignment="1">
      <alignment horizontal="center" vertical="center"/>
    </xf>
    <xf numFmtId="164" fontId="24" fillId="33" borderId="14" xfId="0" applyNumberFormat="1" applyFont="1" applyFill="1" applyBorder="1" applyAlignment="1">
      <alignment horizontal="center" vertical="center"/>
    </xf>
    <xf numFmtId="164" fontId="24" fillId="34" borderId="14" xfId="0" applyNumberFormat="1" applyFont="1" applyFill="1" applyBorder="1" applyAlignment="1">
      <alignment horizontal="center" vertical="center"/>
    </xf>
    <xf numFmtId="164" fontId="24" fillId="42" borderId="14" xfId="0" applyNumberFormat="1" applyFont="1" applyFill="1" applyBorder="1" applyAlignment="1">
      <alignment horizontal="center" vertical="center"/>
    </xf>
    <xf numFmtId="164" fontId="24" fillId="35" borderId="14" xfId="0" applyNumberFormat="1" applyFont="1" applyFill="1" applyBorder="1" applyAlignment="1">
      <alignment horizontal="center" vertical="center"/>
    </xf>
    <xf numFmtId="10" fontId="24" fillId="37" borderId="12" xfId="0" applyNumberFormat="1" applyFont="1" applyFill="1" applyBorder="1" applyAlignment="1">
      <alignment horizontal="center" vertical="center" wrapText="1"/>
    </xf>
    <xf numFmtId="1" fontId="24" fillId="0" borderId="55" xfId="0" applyNumberFormat="1" applyFont="1" applyFill="1" applyBorder="1" applyAlignment="1">
      <alignment horizontal="center"/>
    </xf>
    <xf numFmtId="1" fontId="24" fillId="0" borderId="54" xfId="0" applyNumberFormat="1" applyFont="1" applyFill="1" applyBorder="1" applyAlignment="1">
      <alignment horizontal="center"/>
    </xf>
    <xf numFmtId="1" fontId="24" fillId="0" borderId="78" xfId="0" applyNumberFormat="1" applyFont="1" applyFill="1" applyBorder="1" applyAlignment="1">
      <alignment horizontal="center"/>
    </xf>
    <xf numFmtId="10" fontId="24" fillId="35" borderId="27" xfId="0" applyNumberFormat="1" applyFont="1" applyFill="1" applyBorder="1" applyAlignment="1">
      <alignment horizontal="center" vertical="center"/>
    </xf>
    <xf numFmtId="0" fontId="24" fillId="35" borderId="20" xfId="0" applyFont="1" applyFill="1" applyBorder="1" applyAlignment="1">
      <alignment horizontal="center" vertical="center"/>
    </xf>
    <xf numFmtId="10" fontId="24" fillId="0" borderId="21" xfId="0" applyNumberFormat="1" applyFont="1" applyFill="1" applyBorder="1" applyAlignment="1">
      <alignment horizontal="center" vertical="center"/>
    </xf>
    <xf numFmtId="165" fontId="24" fillId="0" borderId="27" xfId="0" applyNumberFormat="1" applyFont="1" applyFill="1" applyBorder="1" applyAlignment="1">
      <alignment horizontal="center" vertical="center"/>
    </xf>
    <xf numFmtId="0" fontId="24" fillId="0" borderId="42" xfId="0" applyFont="1" applyBorder="1" applyAlignment="1">
      <alignment vertical="center"/>
    </xf>
    <xf numFmtId="165" fontId="24" fillId="33" borderId="30" xfId="0" applyNumberFormat="1" applyFont="1" applyFill="1" applyBorder="1" applyAlignment="1">
      <alignment horizontal="center" vertical="center"/>
    </xf>
    <xf numFmtId="0" fontId="24" fillId="37" borderId="39" xfId="0" applyFont="1" applyFill="1" applyBorder="1" applyAlignment="1">
      <alignment horizontal="center" vertical="center"/>
    </xf>
    <xf numFmtId="0" fontId="24" fillId="37" borderId="58" xfId="0" applyFont="1" applyFill="1" applyBorder="1" applyAlignment="1">
      <alignment horizontal="center" vertical="center"/>
    </xf>
    <xf numFmtId="9" fontId="24" fillId="34" borderId="31" xfId="0" applyNumberFormat="1" applyFont="1" applyFill="1" applyBorder="1" applyAlignment="1">
      <alignment horizontal="center" vertical="center"/>
    </xf>
    <xf numFmtId="164" fontId="24" fillId="0" borderId="10" xfId="0" applyNumberFormat="1" applyFont="1" applyBorder="1" applyAlignment="1">
      <alignment horizontal="center"/>
    </xf>
    <xf numFmtId="164" fontId="24" fillId="34" borderId="12" xfId="0" applyNumberFormat="1" applyFont="1" applyFill="1" applyBorder="1" applyAlignment="1">
      <alignment horizontal="center" vertical="center"/>
    </xf>
    <xf numFmtId="0" fontId="24" fillId="0" borderId="23" xfId="0" applyFont="1" applyFill="1" applyBorder="1"/>
    <xf numFmtId="164" fontId="27" fillId="0" borderId="10" xfId="0" applyNumberFormat="1" applyFont="1" applyFill="1" applyBorder="1" applyAlignment="1">
      <alignment horizontal="center" vertical="center"/>
    </xf>
    <xf numFmtId="164" fontId="24" fillId="33" borderId="12" xfId="0" applyNumberFormat="1" applyFont="1" applyFill="1" applyBorder="1" applyAlignment="1">
      <alignment horizontal="center" vertical="center"/>
    </xf>
    <xf numFmtId="164" fontId="24" fillId="34" borderId="16" xfId="0" applyNumberFormat="1" applyFont="1" applyFill="1" applyBorder="1" applyAlignment="1">
      <alignment horizontal="center"/>
    </xf>
    <xf numFmtId="10" fontId="24" fillId="37" borderId="31" xfId="0" applyNumberFormat="1" applyFont="1" applyFill="1" applyBorder="1" applyAlignment="1">
      <alignment horizontal="center" vertical="center" wrapText="1"/>
    </xf>
    <xf numFmtId="20" fontId="0" fillId="0" borderId="20" xfId="0" applyNumberFormat="1" applyFont="1" applyBorder="1" applyAlignment="1">
      <alignment horizontal="center" vertical="center"/>
    </xf>
    <xf numFmtId="20" fontId="0" fillId="0" borderId="10" xfId="0" applyNumberFormat="1" applyFont="1" applyBorder="1" applyAlignment="1">
      <alignment horizontal="center" vertical="center"/>
    </xf>
    <xf numFmtId="165" fontId="69" fillId="0" borderId="27" xfId="0" applyNumberFormat="1" applyFont="1" applyFill="1" applyBorder="1" applyAlignment="1">
      <alignment horizontal="center" vertical="center" wrapText="1"/>
    </xf>
    <xf numFmtId="165" fontId="69" fillId="0" borderId="42" xfId="0" applyNumberFormat="1" applyFont="1" applyFill="1" applyBorder="1" applyAlignment="1">
      <alignment horizontal="center" vertical="center" wrapText="1"/>
    </xf>
    <xf numFmtId="0" fontId="22" fillId="0" borderId="76" xfId="0" applyFont="1" applyFill="1" applyBorder="1" applyAlignment="1">
      <alignment horizontal="center" vertical="center" wrapText="1"/>
    </xf>
    <xf numFmtId="0" fontId="25" fillId="36" borderId="12" xfId="0" applyFont="1" applyFill="1" applyBorder="1" applyAlignment="1">
      <alignment horizontal="center" vertical="center"/>
    </xf>
    <xf numFmtId="0" fontId="25" fillId="36" borderId="46" xfId="0" applyFont="1" applyFill="1" applyBorder="1" applyAlignment="1">
      <alignment horizontal="center" vertical="center"/>
    </xf>
    <xf numFmtId="10" fontId="24" fillId="0" borderId="51" xfId="0" applyNumberFormat="1" applyFont="1" applyFill="1" applyBorder="1" applyAlignment="1">
      <alignment horizontal="center" vertical="center"/>
    </xf>
    <xf numFmtId="10" fontId="24" fillId="0" borderId="46" xfId="0" applyNumberFormat="1" applyFont="1" applyFill="1" applyBorder="1" applyAlignment="1">
      <alignment horizontal="center" vertical="center"/>
    </xf>
    <xf numFmtId="0" fontId="24" fillId="0" borderId="47" xfId="0" applyFont="1" applyBorder="1" applyAlignment="1">
      <alignment horizontal="center" vertical="center"/>
    </xf>
    <xf numFmtId="165" fontId="24" fillId="33" borderId="37" xfId="0" applyNumberFormat="1" applyFont="1" applyFill="1" applyBorder="1" applyAlignment="1">
      <alignment horizontal="center" vertical="center"/>
    </xf>
    <xf numFmtId="10" fontId="24" fillId="0" borderId="0" xfId="0" applyNumberFormat="1" applyFont="1" applyFill="1" applyBorder="1" applyAlignment="1">
      <alignment horizontal="center"/>
    </xf>
    <xf numFmtId="9" fontId="24" fillId="0" borderId="0" xfId="0" applyNumberFormat="1" applyFont="1" applyFill="1" applyBorder="1" applyAlignment="1">
      <alignment horizontal="center"/>
    </xf>
    <xf numFmtId="165" fontId="24" fillId="0" borderId="0" xfId="0" applyNumberFormat="1" applyFont="1" applyFill="1" applyBorder="1" applyAlignment="1">
      <alignment vertical="center"/>
    </xf>
    <xf numFmtId="0" fontId="24" fillId="0" borderId="0" xfId="0" applyFont="1" applyFill="1" applyBorder="1" applyAlignment="1">
      <alignment vertical="center"/>
    </xf>
    <xf numFmtId="165" fontId="24" fillId="0" borderId="90" xfId="0" applyNumberFormat="1" applyFont="1" applyFill="1" applyBorder="1" applyAlignment="1">
      <alignment horizontal="center" vertical="center"/>
    </xf>
    <xf numFmtId="0" fontId="24" fillId="0" borderId="16" xfId="0" applyFont="1" applyFill="1" applyBorder="1" applyAlignment="1">
      <alignment horizontal="left" vertical="center" wrapText="1"/>
    </xf>
    <xf numFmtId="0" fontId="24" fillId="0" borderId="16" xfId="0" applyFont="1" applyFill="1" applyBorder="1"/>
    <xf numFmtId="10" fontId="24" fillId="41" borderId="23" xfId="0" applyNumberFormat="1" applyFont="1" applyFill="1" applyBorder="1" applyAlignment="1">
      <alignment horizontal="center" vertical="center"/>
    </xf>
    <xf numFmtId="10" fontId="24" fillId="0" borderId="61" xfId="0" applyNumberFormat="1" applyFont="1" applyFill="1" applyBorder="1" applyAlignment="1">
      <alignment horizontal="center" vertical="center"/>
    </xf>
    <xf numFmtId="165" fontId="24" fillId="33" borderId="29" xfId="0" applyNumberFormat="1" applyFont="1" applyFill="1" applyBorder="1" applyAlignment="1">
      <alignment horizontal="center" vertical="center"/>
    </xf>
    <xf numFmtId="165" fontId="24" fillId="34" borderId="50" xfId="0" applyNumberFormat="1" applyFont="1" applyFill="1" applyBorder="1" applyAlignment="1">
      <alignment horizontal="center" vertical="center"/>
    </xf>
    <xf numFmtId="165" fontId="24" fillId="34" borderId="81" xfId="0" applyNumberFormat="1" applyFont="1" applyFill="1" applyBorder="1" applyAlignment="1">
      <alignment horizontal="center" vertical="center"/>
    </xf>
    <xf numFmtId="165" fontId="24" fillId="35" borderId="29" xfId="0" applyNumberFormat="1" applyFont="1" applyFill="1" applyBorder="1" applyAlignment="1">
      <alignment horizontal="center" vertical="center"/>
    </xf>
    <xf numFmtId="0" fontId="24" fillId="0" borderId="15" xfId="0" applyFont="1" applyBorder="1"/>
    <xf numFmtId="0" fontId="24" fillId="41" borderId="27" xfId="0" applyFont="1" applyFill="1" applyBorder="1" applyAlignment="1">
      <alignment horizontal="center" vertical="center"/>
    </xf>
    <xf numFmtId="0" fontId="0" fillId="0" borderId="23" xfId="0" applyFont="1" applyFill="1" applyBorder="1" applyAlignment="1">
      <alignment horizontal="center"/>
    </xf>
    <xf numFmtId="0" fontId="24" fillId="41" borderId="21" xfId="0" applyFont="1" applyFill="1" applyBorder="1" applyAlignment="1">
      <alignment horizontal="center" vertical="center"/>
    </xf>
    <xf numFmtId="9" fontId="24" fillId="35" borderId="10" xfId="0" applyNumberFormat="1" applyFont="1" applyFill="1" applyBorder="1" applyAlignment="1">
      <alignment horizontal="center" vertical="center" wrapText="1"/>
    </xf>
    <xf numFmtId="165" fontId="24" fillId="35" borderId="31" xfId="0" applyNumberFormat="1" applyFont="1" applyFill="1" applyBorder="1" applyAlignment="1">
      <alignment horizontal="center" vertical="center"/>
    </xf>
    <xf numFmtId="165" fontId="24" fillId="35" borderId="41" xfId="0" applyNumberFormat="1" applyFont="1" applyFill="1" applyBorder="1" applyAlignment="1">
      <alignment horizontal="center" vertical="center"/>
    </xf>
    <xf numFmtId="165" fontId="24" fillId="37" borderId="87" xfId="0" applyNumberFormat="1" applyFont="1" applyFill="1" applyBorder="1" applyAlignment="1">
      <alignment horizontal="center" vertical="center"/>
    </xf>
    <xf numFmtId="0" fontId="24" fillId="0" borderId="37" xfId="0" applyNumberFormat="1" applyFont="1" applyBorder="1" applyAlignment="1">
      <alignment horizontal="center" vertical="center"/>
    </xf>
    <xf numFmtId="10" fontId="24" fillId="35" borderId="37" xfId="0" applyNumberFormat="1" applyFont="1" applyFill="1" applyBorder="1" applyAlignment="1">
      <alignment horizontal="center" vertical="center"/>
    </xf>
    <xf numFmtId="0" fontId="25" fillId="36" borderId="44" xfId="0" applyFont="1" applyFill="1" applyBorder="1" applyAlignment="1">
      <alignment horizontal="center" vertical="center" textRotation="90"/>
    </xf>
    <xf numFmtId="0" fontId="25" fillId="36" borderId="64" xfId="0" applyFont="1" applyFill="1" applyBorder="1" applyAlignment="1">
      <alignment vertical="center" textRotation="90"/>
    </xf>
    <xf numFmtId="0" fontId="25" fillId="36" borderId="28" xfId="0" applyFont="1" applyFill="1" applyBorder="1" applyAlignment="1">
      <alignment vertical="center" textRotation="90"/>
    </xf>
    <xf numFmtId="0" fontId="25" fillId="36" borderId="62" xfId="0" applyFont="1" applyFill="1" applyBorder="1" applyAlignment="1">
      <alignment vertical="center" textRotation="90"/>
    </xf>
    <xf numFmtId="0" fontId="24" fillId="0" borderId="87" xfId="0" applyFont="1" applyFill="1" applyBorder="1" applyAlignment="1">
      <alignment horizontal="left" vertical="center"/>
    </xf>
    <xf numFmtId="0" fontId="18" fillId="0" borderId="14" xfId="42" applyBorder="1"/>
    <xf numFmtId="0" fontId="18" fillId="0" borderId="81" xfId="42" applyFill="1" applyBorder="1" applyAlignment="1">
      <alignment horizontal="left" vertical="center"/>
    </xf>
    <xf numFmtId="0" fontId="0" fillId="0" borderId="80" xfId="0" applyBorder="1" applyAlignment="1">
      <alignment horizontal="left" vertical="center" wrapText="1"/>
    </xf>
    <xf numFmtId="0" fontId="0" fillId="0" borderId="37" xfId="0" applyBorder="1" applyAlignment="1">
      <alignment horizontal="left" vertical="center" wrapText="1"/>
    </xf>
    <xf numFmtId="0" fontId="0" fillId="0" borderId="81" xfId="0" applyBorder="1" applyAlignment="1">
      <alignment horizontal="left" vertical="center" wrapText="1"/>
    </xf>
    <xf numFmtId="0" fontId="26" fillId="0" borderId="84" xfId="42" applyFont="1" applyFill="1" applyBorder="1" applyAlignment="1">
      <alignment horizontal="left" vertical="center"/>
    </xf>
    <xf numFmtId="0" fontId="24" fillId="35" borderId="54" xfId="0" applyFont="1" applyFill="1" applyBorder="1" applyAlignment="1">
      <alignment horizontal="center" vertical="center"/>
    </xf>
    <xf numFmtId="0" fontId="24" fillId="34" borderId="41" xfId="0" applyFont="1" applyFill="1" applyBorder="1" applyAlignment="1">
      <alignment horizontal="center" vertical="center"/>
    </xf>
    <xf numFmtId="10" fontId="24" fillId="34" borderId="19" xfId="0" applyNumberFormat="1" applyFont="1" applyFill="1" applyBorder="1" applyAlignment="1">
      <alignment horizontal="center" vertical="center" wrapText="1"/>
    </xf>
    <xf numFmtId="10" fontId="24" fillId="34" borderId="10" xfId="0" applyNumberFormat="1" applyFont="1" applyFill="1" applyBorder="1" applyAlignment="1">
      <alignment horizontal="center" vertical="center" wrapText="1"/>
    </xf>
    <xf numFmtId="10" fontId="24" fillId="35" borderId="19" xfId="0" applyNumberFormat="1" applyFont="1" applyFill="1" applyBorder="1" applyAlignment="1">
      <alignment horizontal="center" vertical="center" wrapText="1"/>
    </xf>
    <xf numFmtId="10" fontId="24" fillId="35" borderId="10" xfId="0" applyNumberFormat="1" applyFont="1" applyFill="1" applyBorder="1"/>
    <xf numFmtId="9" fontId="24" fillId="35" borderId="10" xfId="0" applyNumberFormat="1" applyFont="1" applyFill="1" applyBorder="1"/>
    <xf numFmtId="9" fontId="24" fillId="34" borderId="45" xfId="0" applyNumberFormat="1" applyFont="1" applyFill="1" applyBorder="1" applyAlignment="1">
      <alignment horizontal="center" vertical="center"/>
    </xf>
    <xf numFmtId="10" fontId="24" fillId="34" borderId="10" xfId="0" applyNumberFormat="1" applyFont="1" applyFill="1" applyBorder="1"/>
    <xf numFmtId="9" fontId="24" fillId="34" borderId="10" xfId="0" applyNumberFormat="1" applyFont="1" applyFill="1" applyBorder="1"/>
    <xf numFmtId="1" fontId="24" fillId="0" borderId="0" xfId="0" applyNumberFormat="1" applyFont="1" applyBorder="1"/>
    <xf numFmtId="9" fontId="24" fillId="41" borderId="10" xfId="0" applyNumberFormat="1" applyFont="1" applyFill="1" applyBorder="1" applyAlignment="1">
      <alignment horizontal="center" vertical="center" wrapText="1"/>
    </xf>
    <xf numFmtId="9" fontId="24" fillId="35" borderId="18" xfId="0" applyNumberFormat="1" applyFont="1" applyFill="1" applyBorder="1" applyAlignment="1">
      <alignment horizontal="center"/>
    </xf>
    <xf numFmtId="164" fontId="24" fillId="34" borderId="22" xfId="0" applyNumberFormat="1" applyFont="1" applyFill="1" applyBorder="1" applyAlignment="1">
      <alignment horizontal="center"/>
    </xf>
    <xf numFmtId="9" fontId="24" fillId="35" borderId="23" xfId="0" applyNumberFormat="1" applyFont="1" applyFill="1" applyBorder="1" applyAlignment="1">
      <alignment horizontal="center"/>
    </xf>
    <xf numFmtId="164" fontId="27" fillId="34" borderId="29" xfId="0" applyNumberFormat="1" applyFont="1" applyFill="1" applyBorder="1" applyAlignment="1">
      <alignment horizontal="center" vertical="center" wrapText="1"/>
    </xf>
    <xf numFmtId="164" fontId="27" fillId="34" borderId="19" xfId="0" applyNumberFormat="1" applyFont="1" applyFill="1" applyBorder="1" applyAlignment="1">
      <alignment horizontal="center" vertical="center" wrapText="1"/>
    </xf>
    <xf numFmtId="164" fontId="27" fillId="33" borderId="19" xfId="0" applyNumberFormat="1" applyFont="1" applyFill="1" applyBorder="1" applyAlignment="1">
      <alignment horizontal="center" vertical="center" wrapText="1"/>
    </xf>
    <xf numFmtId="164" fontId="27" fillId="35" borderId="19" xfId="0" applyNumberFormat="1" applyFont="1" applyFill="1" applyBorder="1" applyAlignment="1">
      <alignment horizontal="center" vertical="center" wrapText="1"/>
    </xf>
    <xf numFmtId="9" fontId="27" fillId="35" borderId="33" xfId="0" applyNumberFormat="1" applyFont="1" applyFill="1" applyBorder="1" applyAlignment="1">
      <alignment horizontal="center" vertical="center" wrapText="1"/>
    </xf>
    <xf numFmtId="9" fontId="27" fillId="34" borderId="38" xfId="0" applyNumberFormat="1" applyFont="1" applyFill="1" applyBorder="1" applyAlignment="1">
      <alignment horizontal="center" vertical="center" wrapText="1"/>
    </xf>
    <xf numFmtId="164" fontId="27" fillId="34" borderId="15" xfId="0" applyNumberFormat="1" applyFont="1" applyFill="1" applyBorder="1" applyAlignment="1">
      <alignment horizontal="center" vertical="center" wrapText="1"/>
    </xf>
    <xf numFmtId="164" fontId="27" fillId="35" borderId="15" xfId="0" applyNumberFormat="1" applyFont="1" applyFill="1" applyBorder="1" applyAlignment="1">
      <alignment horizontal="center" vertical="center" wrapText="1"/>
    </xf>
    <xf numFmtId="9" fontId="24" fillId="33" borderId="32" xfId="0" applyNumberFormat="1" applyFont="1" applyFill="1" applyBorder="1" applyAlignment="1">
      <alignment horizontal="center" vertical="center"/>
    </xf>
    <xf numFmtId="0" fontId="24" fillId="0" borderId="30" xfId="0" applyFont="1" applyBorder="1" applyAlignment="1">
      <alignment vertical="center"/>
    </xf>
    <xf numFmtId="164" fontId="27" fillId="34" borderId="21" xfId="0" applyNumberFormat="1" applyFont="1" applyFill="1" applyBorder="1" applyAlignment="1">
      <alignment horizontal="center" vertical="center"/>
    </xf>
    <xf numFmtId="0" fontId="25" fillId="36" borderId="48" xfId="0" applyFont="1" applyFill="1" applyBorder="1" applyAlignment="1">
      <alignment vertical="center" textRotation="90" wrapText="1"/>
    </xf>
    <xf numFmtId="0" fontId="24" fillId="0" borderId="35" xfId="0" applyFont="1" applyBorder="1" applyAlignment="1">
      <alignment vertical="center"/>
    </xf>
    <xf numFmtId="0" fontId="24" fillId="0" borderId="34" xfId="0" applyFont="1" applyFill="1" applyBorder="1" applyAlignment="1">
      <alignment horizontal="center"/>
    </xf>
    <xf numFmtId="0" fontId="24" fillId="0" borderId="82" xfId="0" applyFont="1" applyFill="1" applyBorder="1"/>
    <xf numFmtId="0" fontId="24" fillId="0" borderId="21" xfId="0" applyFont="1" applyFill="1" applyBorder="1" applyAlignment="1">
      <alignment horizontal="center"/>
    </xf>
    <xf numFmtId="0" fontId="24" fillId="0" borderId="83" xfId="0" applyFont="1" applyFill="1" applyBorder="1" applyAlignment="1">
      <alignment horizontal="center"/>
    </xf>
    <xf numFmtId="0" fontId="24" fillId="0" borderId="57" xfId="0" applyFont="1" applyBorder="1"/>
    <xf numFmtId="0" fontId="24" fillId="37" borderId="17" xfId="0" applyFont="1" applyFill="1" applyBorder="1" applyAlignment="1">
      <alignment horizontal="center"/>
    </xf>
    <xf numFmtId="0" fontId="24" fillId="0" borderId="25" xfId="0" applyFont="1" applyFill="1" applyBorder="1" applyAlignment="1">
      <alignment horizontal="center" vertical="center" wrapText="1"/>
    </xf>
    <xf numFmtId="0" fontId="24" fillId="41" borderId="13" xfId="0" applyFont="1" applyFill="1" applyBorder="1" applyAlignment="1">
      <alignment horizontal="center" vertical="center"/>
    </xf>
    <xf numFmtId="0" fontId="24" fillId="37" borderId="39" xfId="0" applyFont="1" applyFill="1" applyBorder="1" applyAlignment="1">
      <alignment vertical="center"/>
    </xf>
    <xf numFmtId="0" fontId="24" fillId="37" borderId="58" xfId="0" applyFont="1" applyFill="1" applyBorder="1" applyAlignment="1">
      <alignment vertical="center"/>
    </xf>
    <xf numFmtId="165" fontId="24" fillId="33" borderId="41" xfId="0" applyNumberFormat="1" applyFont="1" applyFill="1" applyBorder="1" applyAlignment="1">
      <alignment horizontal="center" vertical="center"/>
    </xf>
    <xf numFmtId="165" fontId="24" fillId="35" borderId="33" xfId="0" applyNumberFormat="1" applyFont="1" applyFill="1" applyBorder="1" applyAlignment="1">
      <alignment horizontal="center" vertical="center"/>
    </xf>
    <xf numFmtId="165" fontId="24" fillId="37" borderId="28" xfId="0" applyNumberFormat="1" applyFont="1" applyFill="1" applyBorder="1" applyAlignment="1">
      <alignment horizontal="center" vertical="center"/>
    </xf>
    <xf numFmtId="0" fontId="24" fillId="0" borderId="91" xfId="0" applyFont="1" applyFill="1" applyBorder="1" applyAlignment="1">
      <alignment horizontal="left" vertical="center"/>
    </xf>
    <xf numFmtId="0" fontId="24" fillId="0" borderId="61" xfId="0" applyFont="1" applyFill="1" applyBorder="1" applyAlignment="1">
      <alignment horizontal="center" vertical="center" wrapText="1"/>
    </xf>
    <xf numFmtId="0" fontId="24" fillId="0" borderId="98" xfId="0" applyFont="1" applyBorder="1" applyAlignment="1">
      <alignment vertical="center"/>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24" fillId="33" borderId="10" xfId="0" applyFont="1" applyFill="1" applyBorder="1" applyAlignment="1">
      <alignment horizontal="center" vertical="center"/>
    </xf>
    <xf numFmtId="0" fontId="24" fillId="70" borderId="10" xfId="0" applyFont="1" applyFill="1" applyBorder="1" applyAlignment="1">
      <alignment horizontal="center" vertical="center"/>
    </xf>
    <xf numFmtId="0" fontId="24" fillId="0" borderId="10" xfId="0" applyFont="1" applyBorder="1" applyAlignment="1">
      <alignment horizontal="center" vertical="center"/>
    </xf>
    <xf numFmtId="0" fontId="24" fillId="37" borderId="10" xfId="0" applyFont="1" applyFill="1" applyBorder="1" applyAlignment="1">
      <alignment horizontal="center" vertical="center"/>
    </xf>
    <xf numFmtId="10" fontId="24" fillId="37" borderId="10" xfId="0" applyNumberFormat="1" applyFont="1" applyFill="1" applyBorder="1" applyAlignment="1">
      <alignment horizontal="center" vertical="center"/>
    </xf>
    <xf numFmtId="0" fontId="24" fillId="34" borderId="10" xfId="0" applyFont="1" applyFill="1" applyBorder="1" applyAlignment="1">
      <alignment horizontal="center" vertical="center"/>
    </xf>
    <xf numFmtId="0" fontId="24" fillId="0" borderId="10" xfId="0" applyFont="1" applyBorder="1" applyAlignment="1">
      <alignment horizontal="center" vertical="center"/>
    </xf>
    <xf numFmtId="0" fontId="24" fillId="33" borderId="10" xfId="0" applyFont="1" applyFill="1" applyBorder="1" applyAlignment="1">
      <alignment horizontal="center" vertical="center"/>
    </xf>
    <xf numFmtId="0" fontId="24" fillId="33" borderId="19" xfId="0" applyFont="1" applyFill="1" applyBorder="1" applyAlignment="1">
      <alignment horizontal="center" vertical="center"/>
    </xf>
    <xf numFmtId="0" fontId="24" fillId="33" borderId="29" xfId="0" applyFont="1" applyFill="1" applyBorder="1" applyAlignment="1">
      <alignment horizontal="center" vertical="center"/>
    </xf>
    <xf numFmtId="0" fontId="24" fillId="37" borderId="35" xfId="0" applyFont="1" applyFill="1" applyBorder="1" applyAlignment="1">
      <alignment horizontal="center" vertical="center"/>
    </xf>
    <xf numFmtId="0" fontId="24" fillId="37" borderId="33" xfId="0" applyFont="1" applyFill="1" applyBorder="1" applyAlignment="1">
      <alignment horizontal="center" vertical="center"/>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24" fillId="35" borderId="19" xfId="0" applyFont="1" applyFill="1" applyBorder="1" applyAlignment="1">
      <alignment horizontal="center" vertical="center"/>
    </xf>
    <xf numFmtId="9" fontId="24" fillId="34" borderId="19" xfId="0" applyNumberFormat="1" applyFont="1" applyFill="1" applyBorder="1" applyAlignment="1">
      <alignment horizontal="center" vertical="center"/>
    </xf>
    <xf numFmtId="9" fontId="24" fillId="34" borderId="33" xfId="0" applyNumberFormat="1" applyFont="1" applyFill="1" applyBorder="1" applyAlignment="1">
      <alignment horizontal="center" vertical="center"/>
    </xf>
    <xf numFmtId="10" fontId="24" fillId="34" borderId="19" xfId="0" applyNumberFormat="1" applyFont="1" applyFill="1" applyBorder="1" applyAlignment="1">
      <alignment horizontal="center" vertical="center"/>
    </xf>
    <xf numFmtId="0" fontId="24" fillId="34" borderId="14" xfId="0" applyFont="1" applyFill="1" applyBorder="1" applyAlignment="1">
      <alignment horizontal="center"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10" fontId="24" fillId="0" borderId="19" xfId="0" applyNumberFormat="1" applyFont="1" applyFill="1" applyBorder="1" applyAlignment="1">
      <alignment horizontal="center" vertical="center"/>
    </xf>
    <xf numFmtId="0" fontId="24" fillId="0" borderId="14"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31" xfId="0" applyFont="1" applyFill="1" applyBorder="1" applyAlignment="1">
      <alignment horizontal="center" vertical="center"/>
    </xf>
    <xf numFmtId="0" fontId="24" fillId="37" borderId="14"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37" borderId="19" xfId="0" applyFont="1" applyFill="1" applyBorder="1" applyAlignment="1">
      <alignment horizontal="center" vertical="center"/>
    </xf>
    <xf numFmtId="0" fontId="24" fillId="34" borderId="10" xfId="0" applyFont="1" applyFill="1" applyBorder="1" applyAlignment="1">
      <alignment horizontal="center"/>
    </xf>
    <xf numFmtId="0" fontId="24" fillId="35" borderId="10" xfId="0" applyFont="1" applyFill="1" applyBorder="1" applyAlignment="1">
      <alignment horizontal="center"/>
    </xf>
    <xf numFmtId="10" fontId="24" fillId="0" borderId="10" xfId="0" applyNumberFormat="1" applyFont="1" applyFill="1" applyBorder="1" applyAlignment="1">
      <alignment horizontal="center" vertical="center"/>
    </xf>
    <xf numFmtId="10" fontId="24" fillId="37" borderId="10" xfId="0" applyNumberFormat="1" applyFont="1" applyFill="1" applyBorder="1" applyAlignment="1">
      <alignment horizontal="center" vertical="center"/>
    </xf>
    <xf numFmtId="0" fontId="24" fillId="34" borderId="10" xfId="0" applyFont="1" applyFill="1" applyBorder="1" applyAlignment="1">
      <alignment horizontal="center" vertical="center"/>
    </xf>
    <xf numFmtId="165"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9" xfId="0" applyFont="1" applyFill="1" applyBorder="1" applyAlignment="1">
      <alignment horizontal="center" vertical="center"/>
    </xf>
    <xf numFmtId="0" fontId="24" fillId="70" borderId="10" xfId="0" applyFont="1" applyFill="1" applyBorder="1" applyAlignment="1">
      <alignment horizontal="center" vertical="center"/>
    </xf>
    <xf numFmtId="0" fontId="24" fillId="0" borderId="10" xfId="0" applyFont="1" applyBorder="1" applyAlignment="1">
      <alignment horizontal="center" vertical="center"/>
    </xf>
    <xf numFmtId="0" fontId="24" fillId="37" borderId="31" xfId="0" applyFont="1" applyFill="1" applyBorder="1" applyAlignment="1">
      <alignment horizontal="center" vertical="center"/>
    </xf>
    <xf numFmtId="0" fontId="24" fillId="37" borderId="14" xfId="0" applyFont="1" applyFill="1" applyBorder="1" applyAlignment="1">
      <alignment horizontal="center" vertical="center"/>
    </xf>
    <xf numFmtId="0" fontId="24" fillId="0" borderId="10" xfId="0" applyFont="1" applyFill="1" applyBorder="1" applyAlignment="1">
      <alignment horizontal="center" vertical="center" wrapText="1"/>
    </xf>
    <xf numFmtId="9" fontId="24" fillId="37" borderId="10" xfId="0" applyNumberFormat="1" applyFont="1" applyFill="1" applyBorder="1" applyAlignment="1">
      <alignment horizontal="center" vertical="center" wrapText="1"/>
    </xf>
    <xf numFmtId="0" fontId="24" fillId="37" borderId="10" xfId="0" applyFont="1" applyFill="1" applyBorder="1" applyAlignment="1">
      <alignment horizontal="center" vertical="center"/>
    </xf>
    <xf numFmtId="0" fontId="24" fillId="0" borderId="14" xfId="0" applyFont="1" applyBorder="1" applyAlignment="1">
      <alignment horizontal="center" vertical="center"/>
    </xf>
    <xf numFmtId="0" fontId="24" fillId="0" borderId="14" xfId="0" applyFont="1" applyFill="1" applyBorder="1" applyAlignment="1">
      <alignment horizontal="center" vertical="center"/>
    </xf>
    <xf numFmtId="165" fontId="24" fillId="0" borderId="19" xfId="0" applyNumberFormat="1" applyFont="1" applyFill="1" applyBorder="1" applyAlignment="1">
      <alignment horizontal="center" vertical="center"/>
    </xf>
    <xf numFmtId="165" fontId="24" fillId="0" borderId="37" xfId="0" applyNumberFormat="1" applyFont="1" applyFill="1" applyBorder="1" applyAlignment="1">
      <alignment horizontal="center" vertical="center"/>
    </xf>
    <xf numFmtId="0" fontId="24" fillId="34" borderId="14" xfId="0" applyFont="1" applyFill="1" applyBorder="1" applyAlignment="1">
      <alignment horizontal="center" vertical="center"/>
    </xf>
    <xf numFmtId="0" fontId="24" fillId="34" borderId="10" xfId="0" applyFont="1" applyFill="1" applyBorder="1" applyAlignment="1">
      <alignment horizontal="center"/>
    </xf>
    <xf numFmtId="10" fontId="24" fillId="0" borderId="10" xfId="0" applyNumberFormat="1" applyFont="1" applyFill="1" applyBorder="1" applyAlignment="1">
      <alignment horizontal="center" vertical="center"/>
    </xf>
    <xf numFmtId="10" fontId="24" fillId="37" borderId="10" xfId="0" applyNumberFormat="1" applyFont="1" applyFill="1" applyBorder="1" applyAlignment="1">
      <alignment horizontal="center" vertical="center"/>
    </xf>
    <xf numFmtId="0" fontId="24" fillId="34" borderId="10" xfId="0" applyFont="1" applyFill="1" applyBorder="1" applyAlignment="1">
      <alignment horizontal="center" vertical="center"/>
    </xf>
    <xf numFmtId="0" fontId="85" fillId="0" borderId="0" xfId="0" applyFont="1" applyFill="1" applyBorder="1"/>
    <xf numFmtId="9" fontId="32" fillId="0" borderId="0" xfId="70" applyFont="1" applyFill="1" applyBorder="1" applyAlignment="1">
      <alignment horizontal="center" vertical="center"/>
    </xf>
    <xf numFmtId="9" fontId="32" fillId="0" borderId="0" xfId="70" applyNumberFormat="1" applyFont="1" applyFill="1" applyBorder="1" applyAlignment="1">
      <alignment horizontal="center" vertical="center"/>
    </xf>
    <xf numFmtId="9" fontId="32" fillId="33" borderId="10" xfId="70" applyNumberFormat="1" applyFont="1" applyFill="1" applyBorder="1" applyAlignment="1">
      <alignment horizontal="center" vertical="center"/>
    </xf>
    <xf numFmtId="9" fontId="32" fillId="0" borderId="0" xfId="70" applyFont="1" applyFill="1" applyBorder="1" applyAlignment="1">
      <alignment horizontal="center" vertical="center" wrapText="1"/>
    </xf>
    <xf numFmtId="1" fontId="32" fillId="35" borderId="14" xfId="0" applyNumberFormat="1" applyFont="1" applyFill="1" applyBorder="1" applyAlignment="1">
      <alignment horizontal="center" vertical="center"/>
    </xf>
    <xf numFmtId="0" fontId="27" fillId="35" borderId="10" xfId="0" applyFont="1" applyFill="1" applyBorder="1" applyAlignment="1">
      <alignment horizontal="center" vertical="center"/>
    </xf>
    <xf numFmtId="0" fontId="24" fillId="35" borderId="93" xfId="0" applyFont="1" applyFill="1" applyBorder="1" applyAlignment="1">
      <alignment horizontal="center" vertical="center"/>
    </xf>
    <xf numFmtId="0" fontId="25" fillId="0" borderId="14" xfId="0" applyFont="1" applyFill="1" applyBorder="1" applyAlignment="1">
      <alignment horizontal="center" vertical="center"/>
    </xf>
    <xf numFmtId="9" fontId="24" fillId="33" borderId="14" xfId="0" applyNumberFormat="1" applyFont="1" applyFill="1" applyBorder="1" applyAlignment="1">
      <alignment horizontal="center" vertical="center" wrapText="1"/>
    </xf>
    <xf numFmtId="10" fontId="24" fillId="35" borderId="0" xfId="0" applyNumberFormat="1" applyFont="1" applyFill="1" applyBorder="1" applyAlignment="1">
      <alignment horizontal="center" vertical="center" wrapText="1"/>
    </xf>
    <xf numFmtId="0" fontId="0" fillId="0" borderId="19" xfId="0" applyBorder="1" applyAlignment="1">
      <alignment horizontal="center" vertical="center"/>
    </xf>
    <xf numFmtId="165" fontId="24" fillId="0" borderId="30" xfId="0" applyNumberFormat="1" applyFont="1" applyFill="1" applyBorder="1" applyAlignment="1">
      <alignment vertical="center"/>
    </xf>
    <xf numFmtId="165" fontId="24" fillId="0" borderId="15" xfId="0" applyNumberFormat="1" applyFont="1" applyFill="1" applyBorder="1" applyAlignment="1">
      <alignment vertical="center"/>
    </xf>
    <xf numFmtId="0" fontId="24" fillId="34" borderId="33" xfId="0" applyFont="1" applyFill="1" applyBorder="1" applyAlignment="1">
      <alignment horizontal="center"/>
    </xf>
    <xf numFmtId="10" fontId="24" fillId="0" borderId="29" xfId="0" applyNumberFormat="1" applyFont="1" applyBorder="1" applyAlignment="1">
      <alignment horizontal="center" vertical="center"/>
    </xf>
    <xf numFmtId="0" fontId="24" fillId="0" borderId="30" xfId="0" applyFont="1" applyBorder="1" applyAlignment="1">
      <alignment horizontal="center"/>
    </xf>
    <xf numFmtId="0" fontId="24" fillId="0" borderId="29" xfId="0" applyFont="1" applyBorder="1" applyAlignment="1">
      <alignment horizontal="center"/>
    </xf>
    <xf numFmtId="0" fontId="24" fillId="0" borderId="35" xfId="0" applyFont="1" applyBorder="1"/>
    <xf numFmtId="0" fontId="24" fillId="0" borderId="19" xfId="0" applyFont="1" applyBorder="1" applyAlignment="1">
      <alignment horizontal="center"/>
    </xf>
    <xf numFmtId="9" fontId="24" fillId="34" borderId="19" xfId="0" applyNumberFormat="1" applyFont="1" applyFill="1" applyBorder="1" applyAlignment="1">
      <alignment horizontal="center"/>
    </xf>
    <xf numFmtId="0" fontId="32" fillId="0" borderId="19" xfId="0" applyFont="1" applyBorder="1" applyAlignment="1">
      <alignment horizontal="center"/>
    </xf>
    <xf numFmtId="0" fontId="24" fillId="0" borderId="15" xfId="0" applyFont="1" applyBorder="1" applyAlignment="1">
      <alignment horizontal="center"/>
    </xf>
    <xf numFmtId="9" fontId="24" fillId="34" borderId="30" xfId="0" applyNumberFormat="1" applyFont="1" applyFill="1" applyBorder="1" applyAlignment="1">
      <alignment horizontal="center"/>
    </xf>
    <xf numFmtId="164" fontId="24" fillId="0" borderId="19" xfId="0" applyNumberFormat="1" applyFont="1" applyBorder="1" applyAlignment="1">
      <alignment horizontal="center"/>
    </xf>
    <xf numFmtId="164" fontId="24" fillId="42" borderId="19" xfId="0" applyNumberFormat="1" applyFont="1" applyFill="1" applyBorder="1" applyAlignment="1">
      <alignment horizontal="center"/>
    </xf>
    <xf numFmtId="164" fontId="24" fillId="35" borderId="19" xfId="0" applyNumberFormat="1" applyFont="1" applyFill="1" applyBorder="1" applyAlignment="1">
      <alignment horizontal="center"/>
    </xf>
    <xf numFmtId="164" fontId="24" fillId="33" borderId="19" xfId="0" applyNumberFormat="1" applyFont="1" applyFill="1" applyBorder="1" applyAlignment="1">
      <alignment horizontal="center"/>
    </xf>
    <xf numFmtId="164" fontId="24" fillId="34" borderId="29" xfId="0" applyNumberFormat="1" applyFont="1" applyFill="1" applyBorder="1" applyAlignment="1">
      <alignment horizontal="center"/>
    </xf>
    <xf numFmtId="9" fontId="24" fillId="33" borderId="33" xfId="0" applyNumberFormat="1" applyFont="1" applyFill="1" applyBorder="1" applyAlignment="1">
      <alignment horizontal="center"/>
    </xf>
    <xf numFmtId="164" fontId="24" fillId="34" borderId="19" xfId="0" applyNumberFormat="1" applyFont="1" applyFill="1" applyBorder="1" applyAlignment="1">
      <alignment horizontal="center"/>
    </xf>
    <xf numFmtId="164" fontId="24" fillId="34" borderId="15" xfId="0" applyNumberFormat="1" applyFont="1" applyFill="1" applyBorder="1" applyAlignment="1">
      <alignment horizontal="center"/>
    </xf>
    <xf numFmtId="164" fontId="24" fillId="0" borderId="19" xfId="0" applyNumberFormat="1" applyFont="1" applyFill="1" applyBorder="1" applyAlignment="1">
      <alignment horizontal="center"/>
    </xf>
    <xf numFmtId="0" fontId="24" fillId="34" borderId="15" xfId="0" applyFont="1" applyFill="1" applyBorder="1" applyAlignment="1">
      <alignment horizontal="center"/>
    </xf>
    <xf numFmtId="9" fontId="24" fillId="33" borderId="30" xfId="0" applyNumberFormat="1" applyFont="1" applyFill="1" applyBorder="1" applyAlignment="1">
      <alignment horizontal="center"/>
    </xf>
    <xf numFmtId="164" fontId="24" fillId="33" borderId="15" xfId="0" applyNumberFormat="1" applyFont="1" applyFill="1" applyBorder="1" applyAlignment="1">
      <alignment horizontal="center"/>
    </xf>
    <xf numFmtId="0" fontId="24" fillId="33" borderId="19" xfId="0" applyFont="1" applyFill="1" applyBorder="1" applyAlignment="1">
      <alignment horizontal="center"/>
    </xf>
    <xf numFmtId="0" fontId="24" fillId="34" borderId="29" xfId="0" applyFont="1" applyFill="1" applyBorder="1" applyAlignment="1">
      <alignment horizontal="center"/>
    </xf>
    <xf numFmtId="9" fontId="24" fillId="35" borderId="30" xfId="0" applyNumberFormat="1" applyFont="1" applyFill="1" applyBorder="1" applyAlignment="1">
      <alignment horizontal="center"/>
    </xf>
    <xf numFmtId="9" fontId="24" fillId="34" borderId="33" xfId="0" applyNumberFormat="1" applyFont="1" applyFill="1" applyBorder="1" applyAlignment="1">
      <alignment horizontal="center"/>
    </xf>
    <xf numFmtId="0" fontId="24" fillId="35" borderId="19" xfId="0" applyFont="1" applyFill="1" applyBorder="1" applyAlignment="1">
      <alignment horizontal="center"/>
    </xf>
    <xf numFmtId="0" fontId="24" fillId="33" borderId="29" xfId="0" applyFont="1" applyFill="1" applyBorder="1" applyAlignment="1">
      <alignment horizontal="center"/>
    </xf>
    <xf numFmtId="164" fontId="24" fillId="33" borderId="29" xfId="0" applyNumberFormat="1" applyFont="1" applyFill="1" applyBorder="1" applyAlignment="1">
      <alignment horizontal="center"/>
    </xf>
    <xf numFmtId="0" fontId="24" fillId="0" borderId="10" xfId="0" applyFont="1" applyBorder="1" applyAlignment="1">
      <alignment vertical="center"/>
    </xf>
    <xf numFmtId="165" fontId="24" fillId="0" borderId="10" xfId="0" applyNumberFormat="1" applyFont="1" applyFill="1" applyBorder="1" applyAlignment="1">
      <alignment vertical="center"/>
    </xf>
    <xf numFmtId="9" fontId="24" fillId="34" borderId="10" xfId="0" applyNumberFormat="1" applyFont="1" applyFill="1" applyBorder="1" applyAlignment="1">
      <alignment horizontal="center"/>
    </xf>
    <xf numFmtId="9" fontId="24" fillId="33" borderId="10" xfId="0" applyNumberFormat="1" applyFont="1" applyFill="1" applyBorder="1" applyAlignment="1">
      <alignment horizontal="center"/>
    </xf>
    <xf numFmtId="164" fontId="24" fillId="0" borderId="10" xfId="0" applyNumberFormat="1" applyFont="1" applyFill="1" applyBorder="1" applyAlignment="1">
      <alignment horizontal="center"/>
    </xf>
    <xf numFmtId="20" fontId="24" fillId="0" borderId="19" xfId="0" applyNumberFormat="1" applyFont="1" applyFill="1" applyBorder="1" applyAlignment="1">
      <alignment horizontal="center" vertical="center"/>
    </xf>
    <xf numFmtId="20" fontId="24" fillId="0" borderId="10" xfId="0" applyNumberFormat="1" applyFont="1" applyFill="1" applyBorder="1" applyAlignment="1">
      <alignment horizontal="center" vertical="center"/>
    </xf>
    <xf numFmtId="0" fontId="24" fillId="34" borderId="19" xfId="0" applyFont="1" applyFill="1" applyBorder="1" applyAlignment="1">
      <alignment horizontal="center" vertical="center"/>
    </xf>
    <xf numFmtId="10" fontId="24" fillId="34" borderId="30" xfId="0" applyNumberFormat="1" applyFont="1" applyFill="1" applyBorder="1" applyAlignment="1">
      <alignment horizontal="center" vertical="center"/>
    </xf>
    <xf numFmtId="164" fontId="27" fillId="33" borderId="29" xfId="0" applyNumberFormat="1" applyFont="1" applyFill="1" applyBorder="1" applyAlignment="1">
      <alignment horizontal="center" vertical="center" wrapText="1"/>
    </xf>
    <xf numFmtId="9" fontId="27" fillId="35" borderId="30" xfId="0" applyNumberFormat="1" applyFont="1" applyFill="1" applyBorder="1" applyAlignment="1">
      <alignment horizontal="center" vertical="center" wrapText="1"/>
    </xf>
    <xf numFmtId="164" fontId="27" fillId="42" borderId="19" xfId="0" applyNumberFormat="1" applyFont="1" applyFill="1" applyBorder="1" applyAlignment="1">
      <alignment horizontal="center" vertical="center" wrapText="1"/>
    </xf>
    <xf numFmtId="164" fontId="27" fillId="0" borderId="10" xfId="0" applyNumberFormat="1" applyFont="1" applyFill="1" applyBorder="1" applyAlignment="1">
      <alignment horizontal="center" vertical="center" wrapText="1"/>
    </xf>
    <xf numFmtId="164" fontId="27" fillId="33" borderId="10" xfId="0" applyNumberFormat="1" applyFont="1" applyFill="1" applyBorder="1" applyAlignment="1">
      <alignment horizontal="center" vertical="center" wrapText="1"/>
    </xf>
    <xf numFmtId="164" fontId="27" fillId="35" borderId="10" xfId="0" applyNumberFormat="1" applyFont="1" applyFill="1" applyBorder="1" applyAlignment="1">
      <alignment horizontal="center" vertical="center" wrapText="1"/>
    </xf>
    <xf numFmtId="164" fontId="27" fillId="34" borderId="10" xfId="0" applyNumberFormat="1" applyFont="1" applyFill="1" applyBorder="1" applyAlignment="1">
      <alignment horizontal="center" vertical="center" wrapText="1"/>
    </xf>
    <xf numFmtId="164" fontId="27" fillId="42" borderId="10" xfId="0" applyNumberFormat="1" applyFont="1" applyFill="1" applyBorder="1" applyAlignment="1">
      <alignment horizontal="center" vertical="center" wrapText="1"/>
    </xf>
    <xf numFmtId="9" fontId="27" fillId="33" borderId="10" xfId="0" applyNumberFormat="1" applyFont="1" applyFill="1" applyBorder="1" applyAlignment="1">
      <alignment horizontal="center" vertical="center" wrapText="1"/>
    </xf>
    <xf numFmtId="9" fontId="27" fillId="34" borderId="10" xfId="0" applyNumberFormat="1" applyFont="1" applyFill="1" applyBorder="1" applyAlignment="1">
      <alignment horizontal="center" vertical="center" wrapText="1"/>
    </xf>
    <xf numFmtId="0" fontId="0" fillId="37" borderId="10" xfId="0" applyFont="1" applyFill="1" applyBorder="1" applyAlignment="1">
      <alignment horizontal="center"/>
    </xf>
    <xf numFmtId="0" fontId="24" fillId="0" borderId="10" xfId="0" applyFont="1" applyBorder="1" applyAlignment="1">
      <alignment horizontal="center" vertical="center"/>
    </xf>
    <xf numFmtId="0" fontId="24" fillId="33" borderId="10" xfId="0" applyFont="1" applyFill="1" applyBorder="1" applyAlignment="1">
      <alignment horizontal="center" vertical="center"/>
    </xf>
    <xf numFmtId="0" fontId="24" fillId="37" borderId="0" xfId="0" applyFont="1" applyFill="1" applyBorder="1" applyAlignment="1">
      <alignment horizontal="center" vertical="center"/>
    </xf>
    <xf numFmtId="0" fontId="24" fillId="0" borderId="10" xfId="0" applyFont="1" applyFill="1" applyBorder="1" applyAlignment="1">
      <alignment horizontal="center" vertical="center"/>
    </xf>
    <xf numFmtId="10" fontId="24" fillId="37" borderId="14" xfId="0" applyNumberFormat="1" applyFont="1" applyFill="1" applyBorder="1" applyAlignment="1">
      <alignment horizontal="center" vertical="center"/>
    </xf>
    <xf numFmtId="0" fontId="24" fillId="34" borderId="14" xfId="0" applyFont="1" applyFill="1" applyBorder="1" applyAlignment="1">
      <alignment horizontal="center" vertical="center"/>
    </xf>
    <xf numFmtId="0" fontId="24" fillId="0" borderId="14" xfId="0" applyFont="1" applyBorder="1" applyAlignment="1">
      <alignment horizontal="center" vertical="center"/>
    </xf>
    <xf numFmtId="0" fontId="24" fillId="0" borderId="14"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31" xfId="0" applyFont="1" applyFill="1" applyBorder="1" applyAlignment="1">
      <alignment horizontal="center" vertical="center"/>
    </xf>
    <xf numFmtId="0" fontId="24" fillId="37" borderId="14"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34" borderId="10" xfId="0" applyFont="1" applyFill="1" applyBorder="1" applyAlignment="1">
      <alignment horizontal="center"/>
    </xf>
    <xf numFmtId="10" fontId="24" fillId="37" borderId="10" xfId="0" applyNumberFormat="1" applyFont="1" applyFill="1" applyBorder="1" applyAlignment="1">
      <alignment horizontal="center" vertical="center"/>
    </xf>
    <xf numFmtId="0" fontId="24" fillId="34" borderId="10" xfId="0" applyFont="1" applyFill="1" applyBorder="1" applyAlignment="1">
      <alignment horizontal="center" vertical="center"/>
    </xf>
    <xf numFmtId="0" fontId="90" fillId="0" borderId="10" xfId="0" applyFont="1" applyBorder="1" applyAlignment="1">
      <alignment horizontal="center" wrapText="1"/>
    </xf>
    <xf numFmtId="2" fontId="90" fillId="45" borderId="10" xfId="70" applyNumberFormat="1" applyFont="1" applyFill="1" applyBorder="1" applyAlignment="1">
      <alignment horizontal="center" vertical="center" wrapText="1"/>
    </xf>
    <xf numFmtId="2" fontId="90" fillId="45" borderId="19" xfId="70" applyNumberFormat="1" applyFont="1" applyFill="1" applyBorder="1" applyAlignment="1">
      <alignment horizontal="center" vertical="center" wrapText="1"/>
    </xf>
    <xf numFmtId="49" fontId="90" fillId="45" borderId="10" xfId="70" applyNumberFormat="1" applyFont="1" applyFill="1" applyBorder="1" applyAlignment="1">
      <alignment horizontal="center" vertical="center" wrapText="1"/>
    </xf>
    <xf numFmtId="9" fontId="90" fillId="45" borderId="14" xfId="70" applyFont="1" applyFill="1" applyBorder="1" applyAlignment="1">
      <alignment horizontal="center" vertical="center" wrapText="1"/>
    </xf>
    <xf numFmtId="9" fontId="90" fillId="45" borderId="19" xfId="70" applyFont="1" applyFill="1" applyBorder="1" applyAlignment="1">
      <alignment horizontal="center" vertical="center" wrapText="1"/>
    </xf>
    <xf numFmtId="1" fontId="90" fillId="45" borderId="10" xfId="0" applyNumberFormat="1" applyFont="1" applyFill="1" applyBorder="1" applyAlignment="1">
      <alignment horizontal="center" vertical="center" wrapText="1"/>
    </xf>
    <xf numFmtId="1" fontId="90" fillId="45" borderId="12" xfId="0" applyNumberFormat="1" applyFont="1" applyFill="1" applyBorder="1" applyAlignment="1">
      <alignment horizontal="center" vertical="center" wrapText="1"/>
    </xf>
    <xf numFmtId="164" fontId="90" fillId="45" borderId="10" xfId="0" applyNumberFormat="1" applyFont="1" applyFill="1" applyBorder="1" applyAlignment="1">
      <alignment horizontal="center" vertical="center" wrapText="1"/>
    </xf>
    <xf numFmtId="9" fontId="90" fillId="45" borderId="10" xfId="70" applyFont="1" applyFill="1" applyBorder="1" applyAlignment="1">
      <alignment horizontal="center" vertical="center" wrapText="1"/>
    </xf>
    <xf numFmtId="164" fontId="90" fillId="0" borderId="10" xfId="0" applyNumberFormat="1" applyFont="1" applyFill="1" applyBorder="1" applyAlignment="1">
      <alignment horizontal="center" vertical="center" wrapText="1"/>
    </xf>
    <xf numFmtId="9" fontId="90" fillId="0" borderId="10" xfId="7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0" fillId="41" borderId="10" xfId="0" applyFont="1" applyFill="1" applyBorder="1" applyAlignment="1">
      <alignment horizontal="center" vertical="center"/>
    </xf>
    <xf numFmtId="0" fontId="90" fillId="0" borderId="10" xfId="0" applyFont="1" applyBorder="1" applyAlignment="1">
      <alignment horizontal="center" vertical="center" wrapText="1"/>
    </xf>
    <xf numFmtId="165" fontId="27" fillId="37" borderId="10" xfId="0" applyNumberFormat="1" applyFont="1" applyFill="1" applyBorder="1" applyAlignment="1">
      <alignment horizontal="center"/>
    </xf>
    <xf numFmtId="1" fontId="24" fillId="37" borderId="10" xfId="0" applyNumberFormat="1" applyFont="1" applyFill="1" applyBorder="1" applyAlignment="1">
      <alignment horizontal="center"/>
    </xf>
    <xf numFmtId="0" fontId="24" fillId="37" borderId="12" xfId="0" applyFont="1" applyFill="1" applyBorder="1" applyAlignment="1">
      <alignment horizontal="center" vertical="center"/>
    </xf>
    <xf numFmtId="0" fontId="29" fillId="0" borderId="10" xfId="0" applyFont="1" applyBorder="1"/>
    <xf numFmtId="0" fontId="29" fillId="34" borderId="10" xfId="0" applyFont="1" applyFill="1" applyBorder="1"/>
    <xf numFmtId="9" fontId="29" fillId="34" borderId="10" xfId="0" applyNumberFormat="1" applyFont="1" applyFill="1" applyBorder="1"/>
    <xf numFmtId="0" fontId="29" fillId="45" borderId="10" xfId="0" applyFont="1" applyFill="1" applyBorder="1"/>
    <xf numFmtId="9" fontId="29" fillId="33" borderId="10" xfId="0" applyNumberFormat="1" applyFont="1" applyFill="1" applyBorder="1"/>
    <xf numFmtId="0" fontId="44" fillId="0" borderId="10" xfId="0" applyFont="1" applyBorder="1"/>
    <xf numFmtId="0" fontId="29" fillId="33" borderId="10" xfId="0" applyFont="1" applyFill="1" applyBorder="1"/>
    <xf numFmtId="0" fontId="29" fillId="0" borderId="10" xfId="0" applyFont="1" applyFill="1" applyBorder="1"/>
    <xf numFmtId="9" fontId="29" fillId="45" borderId="10" xfId="0" applyNumberFormat="1" applyFont="1" applyFill="1" applyBorder="1"/>
    <xf numFmtId="165" fontId="24" fillId="41" borderId="10" xfId="0" applyNumberFormat="1" applyFont="1" applyFill="1" applyBorder="1" applyAlignment="1">
      <alignment horizontal="center" vertical="center"/>
    </xf>
    <xf numFmtId="10" fontId="24" fillId="35" borderId="37" xfId="0" applyNumberFormat="1" applyFont="1" applyFill="1" applyBorder="1" applyAlignment="1">
      <alignment horizontal="center" vertical="center" wrapText="1"/>
    </xf>
    <xf numFmtId="9" fontId="24" fillId="0" borderId="15" xfId="0" applyNumberFormat="1" applyFont="1" applyFill="1" applyBorder="1" applyAlignment="1">
      <alignment horizontal="center" vertical="center"/>
    </xf>
    <xf numFmtId="0" fontId="76" fillId="0" borderId="10" xfId="0" applyFont="1" applyBorder="1" applyAlignment="1">
      <alignment horizontal="center" vertical="center" wrapText="1"/>
    </xf>
    <xf numFmtId="0" fontId="24" fillId="37" borderId="44" xfId="0" applyFont="1" applyFill="1" applyBorder="1" applyAlignment="1">
      <alignment horizontal="center" vertical="center"/>
    </xf>
    <xf numFmtId="0" fontId="24" fillId="37" borderId="41" xfId="0" applyFont="1" applyFill="1" applyBorder="1" applyAlignment="1">
      <alignment horizontal="center" vertical="center"/>
    </xf>
    <xf numFmtId="9" fontId="24" fillId="37" borderId="10" xfId="0" applyNumberFormat="1" applyFont="1" applyFill="1" applyBorder="1" applyAlignment="1">
      <alignment horizontal="center" vertical="center" wrapText="1"/>
    </xf>
    <xf numFmtId="0" fontId="24" fillId="37" borderId="10" xfId="0" applyFont="1" applyFill="1" applyBorder="1" applyAlignment="1">
      <alignment horizontal="center" vertical="center"/>
    </xf>
    <xf numFmtId="10" fontId="24" fillId="37" borderId="14" xfId="0" applyNumberFormat="1" applyFont="1" applyFill="1" applyBorder="1" applyAlignment="1">
      <alignment horizontal="center" vertical="center"/>
    </xf>
    <xf numFmtId="10" fontId="24" fillId="0" borderId="10" xfId="0" applyNumberFormat="1" applyFont="1" applyFill="1" applyBorder="1" applyAlignment="1">
      <alignment horizontal="center" vertical="center"/>
    </xf>
    <xf numFmtId="10" fontId="24" fillId="37" borderId="10" xfId="0" applyNumberFormat="1" applyFont="1" applyFill="1" applyBorder="1" applyAlignment="1">
      <alignment horizontal="center" vertical="center"/>
    </xf>
    <xf numFmtId="9" fontId="24" fillId="37" borderId="14" xfId="0" applyNumberFormat="1" applyFont="1" applyFill="1" applyBorder="1" applyAlignment="1">
      <alignment horizontal="center" vertical="center" wrapText="1"/>
    </xf>
    <xf numFmtId="0" fontId="27" fillId="34" borderId="14" xfId="0" applyFont="1" applyFill="1" applyBorder="1" applyAlignment="1">
      <alignment horizontal="center" vertical="center"/>
    </xf>
    <xf numFmtId="0" fontId="24" fillId="37" borderId="14" xfId="0" applyNumberFormat="1" applyFont="1" applyFill="1" applyBorder="1" applyAlignment="1">
      <alignment horizontal="center" vertical="center" wrapText="1"/>
    </xf>
    <xf numFmtId="1" fontId="24" fillId="0" borderId="14" xfId="0" applyNumberFormat="1" applyFont="1" applyFill="1" applyBorder="1" applyAlignment="1">
      <alignment horizontal="center" vertical="center" wrapText="1"/>
    </xf>
    <xf numFmtId="165" fontId="27" fillId="37" borderId="14" xfId="0" applyNumberFormat="1" applyFont="1" applyFill="1" applyBorder="1" applyAlignment="1">
      <alignment horizontal="center"/>
    </xf>
    <xf numFmtId="1" fontId="24" fillId="37" borderId="14" xfId="0" applyNumberFormat="1" applyFont="1" applyFill="1" applyBorder="1" applyAlignment="1">
      <alignment horizontal="center"/>
    </xf>
    <xf numFmtId="10" fontId="24" fillId="35" borderId="14" xfId="0" applyNumberFormat="1" applyFont="1" applyFill="1" applyBorder="1" applyAlignment="1">
      <alignment horizontal="center" vertical="center"/>
    </xf>
    <xf numFmtId="10" fontId="24" fillId="35" borderId="14" xfId="0" applyNumberFormat="1" applyFont="1" applyFill="1" applyBorder="1" applyAlignment="1">
      <alignment horizontal="center" vertical="center" wrapText="1"/>
    </xf>
    <xf numFmtId="10" fontId="24" fillId="34" borderId="49" xfId="0" applyNumberFormat="1" applyFont="1" applyFill="1" applyBorder="1" applyAlignment="1">
      <alignment horizontal="center" vertical="center"/>
    </xf>
    <xf numFmtId="10" fontId="24" fillId="34" borderId="14" xfId="0" applyNumberFormat="1" applyFont="1" applyFill="1" applyBorder="1" applyAlignment="1">
      <alignment horizontal="center" vertical="center"/>
    </xf>
    <xf numFmtId="10" fontId="24" fillId="35" borderId="12" xfId="0" applyNumberFormat="1" applyFont="1" applyFill="1" applyBorder="1" applyAlignment="1">
      <alignment horizontal="center" vertical="center"/>
    </xf>
    <xf numFmtId="0" fontId="79" fillId="0" borderId="10" xfId="0" applyFont="1" applyFill="1" applyBorder="1" applyAlignment="1">
      <alignment horizontal="center" vertical="center"/>
    </xf>
    <xf numFmtId="0" fontId="24" fillId="33" borderId="14" xfId="0" applyFont="1" applyFill="1" applyBorder="1" applyAlignment="1">
      <alignment horizontal="center" vertical="center"/>
    </xf>
    <xf numFmtId="0" fontId="24" fillId="33" borderId="10" xfId="0" applyFont="1" applyFill="1" applyBorder="1" applyAlignment="1">
      <alignment horizontal="center" vertical="center"/>
    </xf>
    <xf numFmtId="0" fontId="24" fillId="35" borderId="14" xfId="0" applyFont="1" applyFill="1" applyBorder="1" applyAlignment="1">
      <alignment horizontal="center" vertical="center"/>
    </xf>
    <xf numFmtId="0" fontId="24" fillId="0" borderId="10" xfId="0" applyFont="1" applyFill="1" applyBorder="1" applyAlignment="1">
      <alignment horizontal="center" vertical="center"/>
    </xf>
    <xf numFmtId="0" fontId="24" fillId="35" borderId="10" xfId="0" applyFont="1" applyFill="1" applyBorder="1" applyAlignment="1">
      <alignment horizontal="center" vertical="center"/>
    </xf>
    <xf numFmtId="0" fontId="24" fillId="34" borderId="14" xfId="0" applyFont="1" applyFill="1" applyBorder="1" applyAlignment="1">
      <alignment horizontal="center" vertical="center"/>
    </xf>
    <xf numFmtId="0" fontId="24" fillId="34" borderId="10" xfId="0" applyFont="1" applyFill="1" applyBorder="1" applyAlignment="1">
      <alignment horizontal="center"/>
    </xf>
    <xf numFmtId="0" fontId="24" fillId="35" borderId="10" xfId="0" applyFont="1" applyFill="1" applyBorder="1" applyAlignment="1">
      <alignment horizontal="center"/>
    </xf>
    <xf numFmtId="0" fontId="24" fillId="34" borderId="10" xfId="0" applyFont="1" applyFill="1" applyBorder="1" applyAlignment="1">
      <alignment horizontal="center" vertical="center"/>
    </xf>
    <xf numFmtId="164" fontId="24" fillId="37" borderId="10" xfId="0" applyNumberFormat="1" applyFont="1" applyFill="1" applyBorder="1" applyAlignment="1">
      <alignment horizontal="center" vertical="center"/>
    </xf>
    <xf numFmtId="0" fontId="91" fillId="33" borderId="10" xfId="0" applyFont="1" applyFill="1" applyBorder="1"/>
    <xf numFmtId="0" fontId="29" fillId="0" borderId="10" xfId="0" applyFont="1" applyFill="1" applyBorder="1" applyAlignment="1">
      <alignment horizontal="center"/>
    </xf>
    <xf numFmtId="0" fontId="29" fillId="0" borderId="10" xfId="0" applyFont="1" applyBorder="1" applyAlignment="1">
      <alignment wrapText="1"/>
    </xf>
    <xf numFmtId="0" fontId="29" fillId="0" borderId="10" xfId="0" applyFont="1" applyFill="1" applyBorder="1" applyAlignment="1">
      <alignment horizontal="left" wrapText="1"/>
    </xf>
    <xf numFmtId="0" fontId="29" fillId="0" borderId="10" xfId="0" applyFont="1" applyFill="1" applyBorder="1" applyAlignment="1">
      <alignment wrapText="1"/>
    </xf>
    <xf numFmtId="0" fontId="29" fillId="45" borderId="10" xfId="0" applyFont="1" applyFill="1" applyBorder="1" applyAlignment="1">
      <alignment wrapText="1"/>
    </xf>
    <xf numFmtId="0" fontId="92" fillId="0" borderId="10" xfId="0" applyFont="1" applyBorder="1" applyAlignment="1">
      <alignment horizontal="center" vertical="center" wrapText="1"/>
    </xf>
    <xf numFmtId="9" fontId="93" fillId="34" borderId="10" xfId="0" applyNumberFormat="1" applyFont="1" applyFill="1" applyBorder="1"/>
    <xf numFmtId="164" fontId="24" fillId="81" borderId="10" xfId="0" applyNumberFormat="1" applyFont="1" applyFill="1" applyBorder="1" applyAlignment="1">
      <alignment horizontal="center" vertical="center"/>
    </xf>
    <xf numFmtId="9" fontId="27" fillId="35" borderId="10" xfId="0" applyNumberFormat="1" applyFont="1" applyFill="1" applyBorder="1" applyAlignment="1">
      <alignment horizontal="center" vertical="center" wrapText="1"/>
    </xf>
    <xf numFmtId="1" fontId="31" fillId="34" borderId="14" xfId="64" applyNumberFormat="1" applyFont="1" applyFill="1" applyBorder="1" applyAlignment="1">
      <alignment horizontal="center" vertical="center"/>
    </xf>
    <xf numFmtId="1" fontId="30" fillId="42" borderId="10" xfId="0" applyNumberFormat="1" applyFont="1" applyFill="1" applyBorder="1" applyAlignment="1">
      <alignment horizontal="center"/>
    </xf>
    <xf numFmtId="9" fontId="32" fillId="35" borderId="10" xfId="70" applyFont="1" applyFill="1" applyBorder="1" applyAlignment="1">
      <alignment horizontal="center" vertical="center" wrapText="1"/>
    </xf>
    <xf numFmtId="1" fontId="32" fillId="33" borderId="14" xfId="64" applyNumberFormat="1" applyFont="1" applyFill="1" applyBorder="1" applyAlignment="1">
      <alignment horizontal="center" vertical="center"/>
    </xf>
    <xf numFmtId="1" fontId="31" fillId="33" borderId="10" xfId="64" applyNumberFormat="1" applyFont="1" applyFill="1" applyBorder="1" applyAlignment="1">
      <alignment horizontal="center" vertical="center"/>
    </xf>
    <xf numFmtId="1" fontId="31" fillId="33" borderId="18" xfId="0" applyNumberFormat="1" applyFont="1" applyFill="1" applyBorder="1" applyAlignment="1">
      <alignment horizontal="center" vertical="center"/>
    </xf>
    <xf numFmtId="0" fontId="30" fillId="0" borderId="65" xfId="0" applyFont="1" applyBorder="1" applyAlignment="1">
      <alignment horizontal="center" vertical="center"/>
    </xf>
    <xf numFmtId="0" fontId="30" fillId="0" borderId="60" xfId="0" applyFont="1" applyBorder="1" applyAlignment="1">
      <alignment horizontal="center" vertical="center"/>
    </xf>
    <xf numFmtId="0" fontId="79" fillId="0" borderId="19" xfId="0" applyFont="1" applyFill="1" applyBorder="1" applyAlignment="1">
      <alignment horizontal="center" vertical="center" wrapText="1"/>
    </xf>
    <xf numFmtId="0" fontId="79" fillId="0" borderId="37"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10"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19" xfId="0" applyFont="1" applyFill="1" applyBorder="1" applyAlignment="1">
      <alignment horizontal="center" vertical="center"/>
    </xf>
    <xf numFmtId="0" fontId="81" fillId="0" borderId="14" xfId="0" applyFont="1" applyBorder="1" applyAlignment="1">
      <alignment horizontal="center" vertical="center"/>
    </xf>
    <xf numFmtId="0" fontId="30" fillId="79" borderId="10" xfId="0" applyFont="1" applyFill="1" applyBorder="1" applyAlignment="1">
      <alignment horizontal="center" vertical="center"/>
    </xf>
    <xf numFmtId="0" fontId="30" fillId="79" borderId="15" xfId="0" applyFont="1" applyFill="1" applyBorder="1" applyAlignment="1">
      <alignment horizontal="center" vertical="center"/>
    </xf>
    <xf numFmtId="0" fontId="30" fillId="79" borderId="44" xfId="0" applyFont="1" applyFill="1" applyBorder="1" applyAlignment="1">
      <alignment horizontal="center" vertical="center"/>
    </xf>
    <xf numFmtId="0" fontId="30" fillId="79" borderId="12" xfId="0" applyFont="1" applyFill="1" applyBorder="1" applyAlignment="1">
      <alignment horizontal="center" vertical="center"/>
    </xf>
    <xf numFmtId="0" fontId="30" fillId="79" borderId="35" xfId="0" applyFont="1" applyFill="1" applyBorder="1" applyAlignment="1">
      <alignment horizontal="center" vertical="center"/>
    </xf>
    <xf numFmtId="0" fontId="30" fillId="79" borderId="0" xfId="0" applyFont="1" applyFill="1" applyBorder="1" applyAlignment="1">
      <alignment horizontal="center" vertical="center"/>
    </xf>
    <xf numFmtId="0" fontId="30" fillId="79" borderId="13" xfId="0" applyFont="1" applyFill="1" applyBorder="1" applyAlignment="1">
      <alignment horizontal="center" vertical="center"/>
    </xf>
    <xf numFmtId="0" fontId="30" fillId="79" borderId="33" xfId="0" applyFont="1" applyFill="1" applyBorder="1" applyAlignment="1">
      <alignment horizontal="center" vertical="center"/>
    </xf>
    <xf numFmtId="0" fontId="30" fillId="79" borderId="41" xfId="0" applyFont="1" applyFill="1" applyBorder="1" applyAlignment="1">
      <alignment horizontal="center" vertical="center"/>
    </xf>
    <xf numFmtId="0" fontId="30" fillId="79" borderId="31" xfId="0" applyFont="1" applyFill="1" applyBorder="1" applyAlignment="1">
      <alignment horizontal="center" vertical="center"/>
    </xf>
    <xf numFmtId="164" fontId="30" fillId="79" borderId="15" xfId="0" applyNumberFormat="1" applyFont="1" applyFill="1" applyBorder="1" applyAlignment="1">
      <alignment horizontal="center" vertical="center"/>
    </xf>
    <xf numFmtId="164" fontId="30" fillId="79" borderId="44" xfId="0" applyNumberFormat="1" applyFont="1" applyFill="1" applyBorder="1" applyAlignment="1">
      <alignment horizontal="center" vertical="center"/>
    </xf>
    <xf numFmtId="164" fontId="30" fillId="79" borderId="12" xfId="0" applyNumberFormat="1" applyFont="1" applyFill="1" applyBorder="1" applyAlignment="1">
      <alignment horizontal="center" vertical="center"/>
    </xf>
    <xf numFmtId="164" fontId="30" fillId="79" borderId="35" xfId="0" applyNumberFormat="1" applyFont="1" applyFill="1" applyBorder="1" applyAlignment="1">
      <alignment horizontal="center" vertical="center"/>
    </xf>
    <xf numFmtId="164" fontId="30" fillId="79" borderId="0" xfId="0" applyNumberFormat="1" applyFont="1" applyFill="1" applyBorder="1" applyAlignment="1">
      <alignment horizontal="center" vertical="center"/>
    </xf>
    <xf numFmtId="164" fontId="30" fillId="79" borderId="13" xfId="0" applyNumberFormat="1" applyFont="1" applyFill="1" applyBorder="1" applyAlignment="1">
      <alignment horizontal="center" vertical="center"/>
    </xf>
    <xf numFmtId="164" fontId="30" fillId="79" borderId="33" xfId="0" applyNumberFormat="1" applyFont="1" applyFill="1" applyBorder="1" applyAlignment="1">
      <alignment horizontal="center" vertical="center"/>
    </xf>
    <xf numFmtId="164" fontId="30" fillId="79" borderId="41" xfId="0" applyNumberFormat="1" applyFont="1" applyFill="1" applyBorder="1" applyAlignment="1">
      <alignment horizontal="center" vertical="center"/>
    </xf>
    <xf numFmtId="164" fontId="30" fillId="79" borderId="31" xfId="0" applyNumberFormat="1" applyFont="1" applyFill="1" applyBorder="1" applyAlignment="1">
      <alignment horizontal="center" vertical="center"/>
    </xf>
    <xf numFmtId="1" fontId="87" fillId="0" borderId="60" xfId="0" applyNumberFormat="1" applyFont="1" applyFill="1" applyBorder="1" applyAlignment="1">
      <alignment horizontal="center" vertical="center"/>
    </xf>
    <xf numFmtId="1" fontId="87" fillId="0" borderId="59" xfId="0" applyNumberFormat="1" applyFont="1" applyFill="1" applyBorder="1" applyAlignment="1">
      <alignment horizontal="center" vertical="center"/>
    </xf>
    <xf numFmtId="0" fontId="79" fillId="0" borderId="10" xfId="0" applyFont="1" applyBorder="1" applyAlignment="1">
      <alignment horizontal="center" vertical="center"/>
    </xf>
    <xf numFmtId="0" fontId="79" fillId="0" borderId="37" xfId="0" applyFont="1" applyFill="1" applyBorder="1" applyAlignment="1">
      <alignment horizontal="center" vertical="center"/>
    </xf>
    <xf numFmtId="0" fontId="79" fillId="0" borderId="44" xfId="0" applyFont="1" applyFill="1" applyBorder="1" applyAlignment="1">
      <alignment horizontal="center" vertical="center"/>
    </xf>
    <xf numFmtId="0" fontId="79" fillId="0" borderId="14" xfId="0" applyFont="1" applyFill="1" applyBorder="1" applyAlignment="1">
      <alignment horizontal="center" vertical="center"/>
    </xf>
    <xf numFmtId="0" fontId="76" fillId="0" borderId="10" xfId="0" applyFont="1" applyBorder="1" applyAlignment="1">
      <alignment horizontal="center" vertical="center" wrapText="1"/>
    </xf>
    <xf numFmtId="0" fontId="29" fillId="0" borderId="10" xfId="0" applyFont="1" applyFill="1" applyBorder="1" applyAlignment="1">
      <alignment horizontal="center"/>
    </xf>
    <xf numFmtId="0" fontId="29" fillId="45" borderId="10" xfId="0" applyFont="1" applyFill="1" applyBorder="1" applyAlignment="1">
      <alignment horizontal="center"/>
    </xf>
    <xf numFmtId="0" fontId="25" fillId="36" borderId="46" xfId="0" applyFont="1" applyFill="1" applyBorder="1" applyAlignment="1">
      <alignment horizontal="center" vertical="center" textRotation="90" wrapText="1"/>
    </xf>
    <xf numFmtId="0" fontId="25" fillId="36" borderId="47" xfId="0" applyFont="1" applyFill="1" applyBorder="1" applyAlignment="1">
      <alignment horizontal="center" vertical="center" textRotation="90" wrapText="1"/>
    </xf>
    <xf numFmtId="0" fontId="25" fillId="36" borderId="48" xfId="0" applyFont="1" applyFill="1" applyBorder="1" applyAlignment="1">
      <alignment horizontal="center" vertical="center" textRotation="90" wrapText="1"/>
    </xf>
    <xf numFmtId="0" fontId="24" fillId="0" borderId="54" xfId="0" applyFont="1" applyFill="1" applyBorder="1" applyAlignment="1">
      <alignment horizontal="center" vertical="center" wrapText="1"/>
    </xf>
    <xf numFmtId="0" fontId="25" fillId="36" borderId="64" xfId="0" applyFont="1" applyFill="1" applyBorder="1" applyAlignment="1">
      <alignment horizontal="center" vertical="center" textRotation="90" wrapText="1"/>
    </xf>
    <xf numFmtId="0" fontId="25" fillId="36" borderId="28" xfId="0" applyFont="1" applyFill="1" applyBorder="1" applyAlignment="1">
      <alignment horizontal="center" vertical="center" textRotation="90" wrapText="1"/>
    </xf>
    <xf numFmtId="0" fontId="24" fillId="70" borderId="10" xfId="0" applyFont="1" applyFill="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xf>
    <xf numFmtId="165" fontId="24" fillId="0" borderId="20" xfId="0" applyNumberFormat="1" applyFont="1" applyFill="1" applyBorder="1" applyAlignment="1">
      <alignment horizontal="center" vertical="center"/>
    </xf>
    <xf numFmtId="165" fontId="24" fillId="0" borderId="10" xfId="0" applyNumberFormat="1" applyFont="1" applyFill="1" applyBorder="1" applyAlignment="1">
      <alignment horizontal="center" vertical="center"/>
    </xf>
    <xf numFmtId="0" fontId="24" fillId="70" borderId="19" xfId="0" applyFont="1" applyFill="1" applyBorder="1" applyAlignment="1">
      <alignment horizontal="center" vertical="center"/>
    </xf>
    <xf numFmtId="0" fontId="25" fillId="36" borderId="28" xfId="0" applyFont="1" applyFill="1" applyBorder="1" applyAlignment="1">
      <alignment horizontal="center" vertical="center" textRotation="90"/>
    </xf>
    <xf numFmtId="0" fontId="25" fillId="36" borderId="62" xfId="0" applyFont="1" applyFill="1" applyBorder="1" applyAlignment="1">
      <alignment horizontal="center" vertical="center" textRotation="90"/>
    </xf>
    <xf numFmtId="0" fontId="25" fillId="36" borderId="64" xfId="0" applyFont="1" applyFill="1" applyBorder="1" applyAlignment="1">
      <alignment horizontal="center" vertical="center" textRotation="90"/>
    </xf>
    <xf numFmtId="0" fontId="24" fillId="33" borderId="14"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9" xfId="0" applyFont="1" applyFill="1" applyBorder="1" applyAlignment="1">
      <alignment horizontal="center" vertical="center"/>
    </xf>
    <xf numFmtId="0" fontId="25" fillId="36" borderId="79" xfId="0" applyFont="1" applyFill="1" applyBorder="1" applyAlignment="1">
      <alignment horizontal="center" vertical="center" textRotation="90" wrapText="1"/>
    </xf>
    <xf numFmtId="0" fontId="25" fillId="36" borderId="76" xfId="0" applyFont="1" applyFill="1" applyBorder="1" applyAlignment="1">
      <alignment horizontal="center" vertical="center" textRotation="90" wrapText="1"/>
    </xf>
    <xf numFmtId="0" fontId="25" fillId="36" borderId="75" xfId="0" applyFont="1" applyFill="1" applyBorder="1" applyAlignment="1">
      <alignment horizontal="center" vertical="center" textRotation="90"/>
    </xf>
    <xf numFmtId="0" fontId="25" fillId="36" borderId="77" xfId="0" applyFont="1" applyFill="1" applyBorder="1" applyAlignment="1">
      <alignment horizontal="center" vertical="center" textRotation="90"/>
    </xf>
    <xf numFmtId="0" fontId="25" fillId="36" borderId="89" xfId="0" applyFont="1" applyFill="1" applyBorder="1" applyAlignment="1">
      <alignment horizontal="center" vertical="center" textRotation="90"/>
    </xf>
    <xf numFmtId="0" fontId="25" fillId="36" borderId="76" xfId="0" applyFont="1" applyFill="1" applyBorder="1" applyAlignment="1">
      <alignment horizontal="center" vertical="center" textRotation="90"/>
    </xf>
    <xf numFmtId="0" fontId="25" fillId="36" borderId="51" xfId="0" applyFont="1" applyFill="1" applyBorder="1" applyAlignment="1">
      <alignment horizontal="center" vertical="center" textRotation="90"/>
    </xf>
    <xf numFmtId="0" fontId="25" fillId="36" borderId="54" xfId="0" applyFont="1" applyFill="1" applyBorder="1" applyAlignment="1">
      <alignment horizontal="center" vertical="center" textRotation="90"/>
    </xf>
    <xf numFmtId="0" fontId="25" fillId="36" borderId="78" xfId="0" applyFont="1" applyFill="1" applyBorder="1" applyAlignment="1">
      <alignment horizontal="center" vertical="center" textRotation="90"/>
    </xf>
    <xf numFmtId="0" fontId="24" fillId="33" borderId="31"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33" xfId="0" applyFont="1" applyFill="1" applyBorder="1" applyAlignment="1">
      <alignment horizontal="center" vertical="center"/>
    </xf>
    <xf numFmtId="0" fontId="26" fillId="0" borderId="35" xfId="42" applyFont="1" applyFill="1" applyBorder="1" applyAlignment="1">
      <alignment horizontal="left" vertical="center" wrapText="1"/>
    </xf>
    <xf numFmtId="0" fontId="26" fillId="0" borderId="35" xfId="42" applyFont="1" applyFill="1" applyBorder="1" applyAlignment="1">
      <alignment horizontal="left" vertical="center"/>
    </xf>
    <xf numFmtId="0" fontId="26" fillId="0" borderId="82" xfId="42" applyFont="1" applyFill="1" applyBorder="1" applyAlignment="1">
      <alignment horizontal="left" vertical="center"/>
    </xf>
    <xf numFmtId="0" fontId="24" fillId="0" borderId="32"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8"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27" xfId="0" applyFont="1" applyBorder="1" applyAlignment="1">
      <alignment horizontal="left" vertical="center"/>
    </xf>
    <xf numFmtId="0" fontId="24" fillId="0" borderId="49" xfId="0" applyFont="1" applyBorder="1" applyAlignment="1">
      <alignment horizontal="left" vertical="center"/>
    </xf>
    <xf numFmtId="0" fontId="24" fillId="0" borderId="23" xfId="0" applyFont="1" applyBorder="1" applyAlignment="1">
      <alignment horizontal="left" vertical="center"/>
    </xf>
    <xf numFmtId="0" fontId="24" fillId="0" borderId="42" xfId="0" applyFont="1" applyBorder="1" applyAlignment="1">
      <alignment horizontal="left" vertical="center"/>
    </xf>
    <xf numFmtId="0" fontId="24" fillId="0" borderId="20" xfId="0" applyFont="1" applyBorder="1" applyAlignment="1">
      <alignment horizontal="left" vertical="center"/>
    </xf>
    <xf numFmtId="0" fontId="24" fillId="0" borderId="14" xfId="0" applyFont="1" applyBorder="1" applyAlignment="1">
      <alignment horizontal="left" vertical="center"/>
    </xf>
    <xf numFmtId="0" fontId="24" fillId="0" borderId="10" xfId="0" applyFont="1" applyBorder="1" applyAlignment="1">
      <alignment horizontal="left" vertical="center"/>
    </xf>
    <xf numFmtId="0" fontId="24" fillId="0" borderId="45" xfId="0" applyFont="1" applyBorder="1" applyAlignment="1">
      <alignment horizontal="left" vertical="center"/>
    </xf>
    <xf numFmtId="0" fontId="25" fillId="36" borderId="62" xfId="0" applyFont="1" applyFill="1" applyBorder="1" applyAlignment="1">
      <alignment horizontal="center" vertical="center" textRotation="90" wrapText="1"/>
    </xf>
    <xf numFmtId="0" fontId="24" fillId="0" borderId="53"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64" xfId="0" applyFont="1" applyBorder="1" applyAlignment="1">
      <alignment horizontal="center" vertical="center" wrapText="1"/>
    </xf>
    <xf numFmtId="0" fontId="24" fillId="37" borderId="15" xfId="0" applyFont="1" applyFill="1" applyBorder="1" applyAlignment="1">
      <alignment horizontal="center" vertical="center"/>
    </xf>
    <xf numFmtId="0" fontId="24" fillId="37" borderId="44" xfId="0" applyFont="1" applyFill="1" applyBorder="1" applyAlignment="1">
      <alignment horizontal="center" vertical="center"/>
    </xf>
    <xf numFmtId="0" fontId="24" fillId="37" borderId="12" xfId="0" applyFont="1" applyFill="1" applyBorder="1" applyAlignment="1">
      <alignment horizontal="center" vertical="center"/>
    </xf>
    <xf numFmtId="0" fontId="24" fillId="37" borderId="35" xfId="0" applyFont="1" applyFill="1" applyBorder="1" applyAlignment="1">
      <alignment horizontal="center" vertical="center"/>
    </xf>
    <xf numFmtId="0" fontId="24" fillId="37" borderId="0" xfId="0" applyFont="1" applyFill="1" applyBorder="1" applyAlignment="1">
      <alignment horizontal="center" vertical="center"/>
    </xf>
    <xf numFmtId="0" fontId="24" fillId="37" borderId="13" xfId="0" applyFont="1" applyFill="1" applyBorder="1" applyAlignment="1">
      <alignment horizontal="center" vertical="center"/>
    </xf>
    <xf numFmtId="0" fontId="24" fillId="37" borderId="33" xfId="0" applyFont="1" applyFill="1" applyBorder="1" applyAlignment="1">
      <alignment horizontal="center" vertical="center"/>
    </xf>
    <xf numFmtId="0" fontId="24" fillId="37" borderId="41" xfId="0" applyFont="1" applyFill="1" applyBorder="1" applyAlignment="1">
      <alignment horizontal="center" vertical="center"/>
    </xf>
    <xf numFmtId="0" fontId="24" fillId="37" borderId="31" xfId="0" applyFont="1" applyFill="1" applyBorder="1" applyAlignment="1">
      <alignment horizontal="center" vertical="center"/>
    </xf>
    <xf numFmtId="0" fontId="24" fillId="35" borderId="77" xfId="0" applyFont="1" applyFill="1" applyBorder="1" applyAlignment="1">
      <alignment horizontal="center" vertical="center"/>
    </xf>
    <xf numFmtId="0" fontId="24" fillId="35" borderId="37" xfId="0" applyFont="1" applyFill="1" applyBorder="1" applyAlignment="1">
      <alignment horizontal="center" vertical="center"/>
    </xf>
    <xf numFmtId="0" fontId="24" fillId="35" borderId="14" xfId="0" applyFont="1" applyFill="1" applyBorder="1" applyAlignment="1">
      <alignment horizontal="center" vertical="center"/>
    </xf>
    <xf numFmtId="0" fontId="24" fillId="35" borderId="76" xfId="0" applyFont="1" applyFill="1" applyBorder="1" applyAlignment="1">
      <alignment horizontal="center" vertical="center"/>
    </xf>
    <xf numFmtId="0" fontId="24" fillId="35" borderId="81" xfId="0" applyFont="1" applyFill="1" applyBorder="1" applyAlignment="1">
      <alignment horizontal="center" vertical="center"/>
    </xf>
    <xf numFmtId="0" fontId="24" fillId="35" borderId="50" xfId="0" applyFont="1" applyFill="1" applyBorder="1" applyAlignment="1">
      <alignment horizontal="center" vertical="center"/>
    </xf>
    <xf numFmtId="10" fontId="24" fillId="0" borderId="2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77" xfId="0" applyFont="1" applyBorder="1" applyAlignment="1">
      <alignment horizontal="left" vertical="center"/>
    </xf>
    <xf numFmtId="0" fontId="24" fillId="0" borderId="37" xfId="0" applyFont="1" applyBorder="1" applyAlignment="1">
      <alignment horizontal="left" vertical="center"/>
    </xf>
    <xf numFmtId="0" fontId="24" fillId="0" borderId="84" xfId="0" applyFont="1" applyBorder="1" applyAlignment="1">
      <alignment horizontal="left" vertical="center"/>
    </xf>
    <xf numFmtId="0" fontId="24" fillId="0" borderId="76" xfId="0" applyFont="1" applyBorder="1" applyAlignment="1">
      <alignment horizontal="left" vertical="center"/>
    </xf>
    <xf numFmtId="0" fontId="24" fillId="0" borderId="81" xfId="0" applyFont="1" applyBorder="1" applyAlignment="1">
      <alignment horizontal="left" vertical="center"/>
    </xf>
    <xf numFmtId="0" fontId="24" fillId="0" borderId="92" xfId="0" applyFont="1" applyBorder="1" applyAlignment="1">
      <alignment horizontal="left" vertical="center"/>
    </xf>
    <xf numFmtId="0" fontId="24" fillId="35" borderId="10" xfId="0" applyFont="1" applyFill="1" applyBorder="1" applyAlignment="1">
      <alignment horizontal="center" vertical="center"/>
    </xf>
    <xf numFmtId="0" fontId="24" fillId="35" borderId="19" xfId="0" applyFont="1" applyFill="1" applyBorder="1" applyAlignment="1">
      <alignment horizontal="center" vertical="center"/>
    </xf>
    <xf numFmtId="0" fontId="24" fillId="33" borderId="50" xfId="0" applyFont="1" applyFill="1" applyBorder="1" applyAlignment="1">
      <alignment horizontal="center" vertical="center"/>
    </xf>
    <xf numFmtId="0" fontId="24" fillId="33" borderId="22" xfId="0" applyFont="1" applyFill="1" applyBorder="1" applyAlignment="1">
      <alignment horizontal="center" vertical="center"/>
    </xf>
    <xf numFmtId="0" fontId="24" fillId="33" borderId="29" xfId="0" applyFont="1" applyFill="1" applyBorder="1" applyAlignment="1">
      <alignment horizontal="center" vertical="center"/>
    </xf>
    <xf numFmtId="0" fontId="24" fillId="35" borderId="49" xfId="0" applyFont="1" applyFill="1" applyBorder="1" applyAlignment="1">
      <alignment horizontal="center" vertical="center"/>
    </xf>
    <xf numFmtId="0" fontId="24" fillId="35" borderId="23" xfId="0" applyFont="1" applyFill="1" applyBorder="1" applyAlignment="1">
      <alignment horizontal="center" vertical="center"/>
    </xf>
    <xf numFmtId="0" fontId="24" fillId="35" borderId="22" xfId="0" applyFont="1" applyFill="1" applyBorder="1" applyAlignment="1">
      <alignment horizontal="center" vertical="center"/>
    </xf>
    <xf numFmtId="9" fontId="24" fillId="34" borderId="19" xfId="0" applyNumberFormat="1" applyFont="1" applyFill="1" applyBorder="1" applyAlignment="1">
      <alignment horizontal="center" vertical="center"/>
    </xf>
    <xf numFmtId="0" fontId="24" fillId="34" borderId="37" xfId="0" applyFont="1" applyFill="1" applyBorder="1" applyAlignment="1">
      <alignment horizontal="center" vertical="center"/>
    </xf>
    <xf numFmtId="0" fontId="25" fillId="36" borderId="55" xfId="0" applyFont="1" applyFill="1" applyBorder="1" applyAlignment="1">
      <alignment horizontal="center" vertical="center" textRotation="90"/>
    </xf>
    <xf numFmtId="0" fontId="25" fillId="36" borderId="52" xfId="0" applyFont="1" applyFill="1" applyBorder="1" applyAlignment="1">
      <alignment horizontal="center" vertical="center" textRotation="90"/>
    </xf>
    <xf numFmtId="10" fontId="24" fillId="37" borderId="19" xfId="0" applyNumberFormat="1" applyFont="1" applyFill="1" applyBorder="1" applyAlignment="1">
      <alignment horizontal="center" vertical="center"/>
    </xf>
    <xf numFmtId="10" fontId="24" fillId="37" borderId="37" xfId="0" applyNumberFormat="1" applyFont="1" applyFill="1" applyBorder="1" applyAlignment="1">
      <alignment horizontal="center" vertical="center"/>
    </xf>
    <xf numFmtId="10" fontId="24" fillId="37" borderId="14" xfId="0" applyNumberFormat="1" applyFont="1" applyFill="1" applyBorder="1" applyAlignment="1">
      <alignment horizontal="center" vertical="center"/>
    </xf>
    <xf numFmtId="9" fontId="24" fillId="34" borderId="33" xfId="0" applyNumberFormat="1" applyFont="1" applyFill="1" applyBorder="1" applyAlignment="1">
      <alignment horizontal="center" vertical="center"/>
    </xf>
    <xf numFmtId="0" fontId="24" fillId="34" borderId="41" xfId="0" applyFont="1" applyFill="1" applyBorder="1" applyAlignment="1">
      <alignment horizontal="center" vertical="center"/>
    </xf>
    <xf numFmtId="0" fontId="24" fillId="34" borderId="31" xfId="0" applyFont="1" applyFill="1" applyBorder="1" applyAlignment="1">
      <alignment horizontal="center" vertical="center"/>
    </xf>
    <xf numFmtId="10" fontId="24" fillId="34" borderId="19" xfId="0" applyNumberFormat="1" applyFont="1" applyFill="1" applyBorder="1" applyAlignment="1">
      <alignment horizontal="center" vertical="center"/>
    </xf>
    <xf numFmtId="0" fontId="24" fillId="34" borderId="14" xfId="0" applyFont="1" applyFill="1" applyBorder="1" applyAlignment="1">
      <alignment horizontal="center" vertical="center"/>
    </xf>
    <xf numFmtId="0" fontId="24"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0" fontId="49" fillId="37" borderId="19" xfId="0" applyFont="1" applyFill="1" applyBorder="1" applyAlignment="1">
      <alignment horizontal="center" vertical="center" wrapText="1"/>
    </xf>
    <xf numFmtId="0" fontId="49" fillId="37" borderId="37" xfId="0" applyFont="1" applyFill="1" applyBorder="1" applyAlignment="1">
      <alignment horizontal="center" vertical="center" wrapText="1"/>
    </xf>
    <xf numFmtId="0" fontId="49" fillId="37" borderId="14" xfId="0" applyFont="1" applyFill="1" applyBorder="1" applyAlignment="1">
      <alignment horizontal="center" vertical="center" wrapText="1"/>
    </xf>
    <xf numFmtId="0" fontId="25" fillId="36" borderId="46" xfId="0" applyFont="1" applyFill="1" applyBorder="1" applyAlignment="1">
      <alignment horizontal="center" vertical="center" textRotation="90"/>
    </xf>
    <xf numFmtId="0" fontId="25" fillId="36" borderId="47" xfId="0" applyFont="1" applyFill="1" applyBorder="1" applyAlignment="1">
      <alignment horizontal="center" vertical="center" textRotation="90"/>
    </xf>
    <xf numFmtId="0" fontId="25" fillId="36" borderId="46" xfId="0" applyFont="1" applyFill="1" applyBorder="1" applyAlignment="1">
      <alignment horizontal="center" textRotation="90"/>
    </xf>
    <xf numFmtId="0" fontId="25" fillId="36" borderId="47" xfId="0" applyFont="1" applyFill="1" applyBorder="1" applyAlignment="1">
      <alignment horizontal="center" textRotation="90"/>
    </xf>
    <xf numFmtId="0" fontId="25" fillId="36" borderId="48" xfId="0" applyFont="1" applyFill="1" applyBorder="1" applyAlignment="1">
      <alignment horizontal="center" textRotation="90"/>
    </xf>
    <xf numFmtId="10" fontId="24" fillId="0" borderId="19" xfId="0" applyNumberFormat="1" applyFont="1" applyFill="1" applyBorder="1" applyAlignment="1">
      <alignment horizontal="center" vertical="center"/>
    </xf>
    <xf numFmtId="0" fontId="24" fillId="0" borderId="37" xfId="0" applyFont="1" applyFill="1" applyBorder="1" applyAlignment="1">
      <alignment horizontal="center" vertical="center"/>
    </xf>
    <xf numFmtId="0" fontId="24" fillId="0" borderId="14" xfId="0" applyFont="1" applyFill="1" applyBorder="1" applyAlignment="1">
      <alignment horizontal="center" vertical="center"/>
    </xf>
    <xf numFmtId="165" fontId="24" fillId="0" borderId="19" xfId="0" applyNumberFormat="1" applyFont="1" applyFill="1" applyBorder="1" applyAlignment="1">
      <alignment horizontal="center" vertical="center"/>
    </xf>
    <xf numFmtId="165" fontId="24" fillId="0" borderId="37" xfId="0" applyNumberFormat="1" applyFont="1" applyFill="1" applyBorder="1" applyAlignment="1">
      <alignment horizontal="center" vertical="center"/>
    </xf>
    <xf numFmtId="165" fontId="24" fillId="0" borderId="14" xfId="0" applyNumberFormat="1" applyFont="1" applyFill="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24" fillId="37" borderId="40" xfId="0" applyFont="1" applyFill="1" applyBorder="1" applyAlignment="1">
      <alignment horizontal="center" vertical="center"/>
    </xf>
    <xf numFmtId="0" fontId="24" fillId="37" borderId="36" xfId="0" applyFont="1" applyFill="1" applyBorder="1" applyAlignment="1">
      <alignment horizontal="center" vertical="center"/>
    </xf>
    <xf numFmtId="0" fontId="24" fillId="37" borderId="24" xfId="0" applyFont="1" applyFill="1" applyBorder="1" applyAlignment="1">
      <alignment horizontal="center" vertical="center"/>
    </xf>
    <xf numFmtId="0" fontId="24" fillId="37" borderId="17" xfId="0" applyFont="1" applyFill="1" applyBorder="1" applyAlignment="1">
      <alignment horizontal="center" vertical="center"/>
    </xf>
    <xf numFmtId="0" fontId="24" fillId="37" borderId="34" xfId="0" applyFont="1" applyFill="1" applyBorder="1" applyAlignment="1">
      <alignment horizontal="center" vertical="center"/>
    </xf>
    <xf numFmtId="9" fontId="24" fillId="37" borderId="27" xfId="0" applyNumberFormat="1" applyFont="1" applyFill="1" applyBorder="1" applyAlignment="1">
      <alignment horizontal="center" vertical="center" wrapText="1"/>
    </xf>
    <xf numFmtId="9" fontId="24" fillId="37" borderId="23" xfId="0" applyNumberFormat="1" applyFont="1" applyFill="1" applyBorder="1" applyAlignment="1">
      <alignment horizontal="center" vertical="center" wrapText="1"/>
    </xf>
    <xf numFmtId="9" fontId="24" fillId="37" borderId="20" xfId="0" applyNumberFormat="1" applyFont="1" applyFill="1" applyBorder="1" applyAlignment="1">
      <alignment horizontal="center" vertical="center" wrapText="1"/>
    </xf>
    <xf numFmtId="9" fontId="24" fillId="37" borderId="10" xfId="0" applyNumberFormat="1" applyFont="1" applyFill="1" applyBorder="1" applyAlignment="1">
      <alignment horizontal="center" vertical="center" wrapText="1"/>
    </xf>
    <xf numFmtId="9" fontId="24" fillId="37" borderId="21" xfId="0" applyNumberFormat="1" applyFont="1" applyFill="1" applyBorder="1" applyAlignment="1">
      <alignment horizontal="center" vertical="center" wrapText="1"/>
    </xf>
    <xf numFmtId="9" fontId="24" fillId="37" borderId="22" xfId="0" applyNumberFormat="1"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78" xfId="0" applyFont="1" applyBorder="1" applyAlignment="1">
      <alignment horizontal="center" vertical="center" wrapText="1"/>
    </xf>
    <xf numFmtId="9" fontId="24" fillId="37" borderId="64" xfId="0" applyNumberFormat="1" applyFont="1" applyFill="1" applyBorder="1" applyAlignment="1">
      <alignment horizontal="center" vertical="center" wrapText="1"/>
    </xf>
    <xf numFmtId="9" fontId="24" fillId="37" borderId="39" xfId="0" applyNumberFormat="1" applyFont="1" applyFill="1" applyBorder="1" applyAlignment="1">
      <alignment horizontal="center" vertical="center" wrapText="1"/>
    </xf>
    <xf numFmtId="9" fontId="24" fillId="37" borderId="40" xfId="0" applyNumberFormat="1" applyFont="1" applyFill="1" applyBorder="1" applyAlignment="1">
      <alignment horizontal="center" vertical="center" wrapText="1"/>
    </xf>
    <xf numFmtId="9" fontId="24" fillId="37" borderId="28" xfId="0" applyNumberFormat="1" applyFont="1" applyFill="1" applyBorder="1" applyAlignment="1">
      <alignment horizontal="center" vertical="center" wrapText="1"/>
    </xf>
    <xf numFmtId="9" fontId="24" fillId="37" borderId="0" xfId="0" applyNumberFormat="1" applyFont="1" applyFill="1" applyBorder="1" applyAlignment="1">
      <alignment horizontal="center" vertical="center" wrapText="1"/>
    </xf>
    <xf numFmtId="9" fontId="24" fillId="37" borderId="13" xfId="0" applyNumberFormat="1" applyFont="1" applyFill="1" applyBorder="1" applyAlignment="1">
      <alignment horizontal="center" vertical="center" wrapText="1"/>
    </xf>
    <xf numFmtId="9" fontId="24" fillId="37" borderId="62" xfId="0" applyNumberFormat="1" applyFont="1" applyFill="1" applyBorder="1" applyAlignment="1">
      <alignment horizontal="center" vertical="center" wrapText="1"/>
    </xf>
    <xf numFmtId="9" fontId="24" fillId="37" borderId="58" xfId="0" applyNumberFormat="1" applyFont="1" applyFill="1" applyBorder="1" applyAlignment="1">
      <alignment horizontal="center" vertical="center" wrapText="1"/>
    </xf>
    <xf numFmtId="9" fontId="24" fillId="37" borderId="36" xfId="0" applyNumberFormat="1" applyFont="1" applyFill="1" applyBorder="1" applyAlignment="1">
      <alignment horizontal="center" vertical="center" wrapText="1"/>
    </xf>
    <xf numFmtId="0" fontId="24" fillId="37" borderId="18" xfId="0" applyFont="1" applyFill="1" applyBorder="1" applyAlignment="1">
      <alignment horizontal="center" vertical="center"/>
    </xf>
    <xf numFmtId="0" fontId="24" fillId="37" borderId="10" xfId="0" applyFont="1" applyFill="1" applyBorder="1" applyAlignment="1">
      <alignment horizontal="center" vertical="center"/>
    </xf>
    <xf numFmtId="0" fontId="24" fillId="37" borderId="22" xfId="0" applyFont="1" applyFill="1" applyBorder="1" applyAlignment="1">
      <alignment horizontal="center" vertical="center"/>
    </xf>
    <xf numFmtId="0" fontId="24" fillId="37" borderId="14" xfId="0" applyFont="1" applyFill="1" applyBorder="1" applyAlignment="1">
      <alignment horizontal="center" vertical="center"/>
    </xf>
    <xf numFmtId="0" fontId="24" fillId="37" borderId="50" xfId="0"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5" fillId="36" borderId="48" xfId="0" applyFont="1" applyFill="1" applyBorder="1" applyAlignment="1">
      <alignment horizontal="center" vertical="center" textRotation="90"/>
    </xf>
    <xf numFmtId="0" fontId="48" fillId="36" borderId="0" xfId="0" applyFont="1" applyFill="1" applyBorder="1" applyAlignment="1">
      <alignment horizontal="center" vertical="center" textRotation="90"/>
    </xf>
    <xf numFmtId="0" fontId="24" fillId="0" borderId="4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36" borderId="32" xfId="0" applyFont="1" applyFill="1" applyBorder="1" applyAlignment="1">
      <alignment horizontal="center" vertical="center" textRotation="90"/>
    </xf>
    <xf numFmtId="0" fontId="25" fillId="36" borderId="20" xfId="0" applyFont="1" applyFill="1" applyBorder="1" applyAlignment="1">
      <alignment horizontal="center" vertical="center" textRotation="90"/>
    </xf>
    <xf numFmtId="0" fontId="25" fillId="36" borderId="21" xfId="0" applyFont="1" applyFill="1" applyBorder="1" applyAlignment="1">
      <alignment horizontal="center" vertical="center" textRotation="90"/>
    </xf>
    <xf numFmtId="0" fontId="24" fillId="0" borderId="1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35" borderId="42" xfId="0" applyFont="1" applyFill="1" applyBorder="1" applyAlignment="1">
      <alignment horizontal="center" vertical="center"/>
    </xf>
    <xf numFmtId="0" fontId="24" fillId="35" borderId="43" xfId="0" applyFont="1" applyFill="1" applyBorder="1" applyAlignment="1">
      <alignment horizontal="center" vertical="center"/>
    </xf>
    <xf numFmtId="0" fontId="24" fillId="37" borderId="19" xfId="0" applyFont="1" applyFill="1" applyBorder="1" applyAlignment="1">
      <alignment horizontal="center" vertical="center"/>
    </xf>
    <xf numFmtId="0" fontId="24" fillId="37" borderId="37" xfId="0" applyFont="1" applyFill="1" applyBorder="1" applyAlignment="1">
      <alignment horizontal="center" vertical="center"/>
    </xf>
    <xf numFmtId="0" fontId="25" fillId="36" borderId="10" xfId="0" applyFont="1" applyFill="1" applyBorder="1" applyAlignment="1">
      <alignment horizontal="center" vertical="center" textRotation="90" wrapText="1"/>
    </xf>
    <xf numFmtId="0" fontId="25" fillId="36" borderId="16" xfId="0" applyFont="1" applyFill="1" applyBorder="1" applyAlignment="1">
      <alignment horizontal="center" vertical="center" textRotation="90" wrapText="1"/>
    </xf>
    <xf numFmtId="0" fontId="24" fillId="80" borderId="46" xfId="0" applyFont="1" applyFill="1" applyBorder="1" applyAlignment="1">
      <alignment horizontal="center"/>
    </xf>
    <xf numFmtId="0" fontId="24" fillId="80" borderId="47" xfId="0" applyFont="1" applyFill="1" applyBorder="1" applyAlignment="1">
      <alignment horizontal="center"/>
    </xf>
    <xf numFmtId="0" fontId="24" fillId="80" borderId="48" xfId="0" applyFont="1" applyFill="1" applyBorder="1" applyAlignment="1">
      <alignment horizontal="center"/>
    </xf>
    <xf numFmtId="0" fontId="24" fillId="0" borderId="86" xfId="0" applyFont="1" applyFill="1" applyBorder="1" applyAlignment="1">
      <alignment horizontal="center" vertical="center" wrapText="1"/>
    </xf>
    <xf numFmtId="0" fontId="24" fillId="0" borderId="83" xfId="0" applyFont="1" applyFill="1" applyBorder="1" applyAlignment="1">
      <alignment horizontal="center" vertical="center" wrapText="1"/>
    </xf>
    <xf numFmtId="0" fontId="24" fillId="37" borderId="28" xfId="0" applyFont="1" applyFill="1" applyBorder="1" applyAlignment="1">
      <alignment horizontal="center" vertical="center"/>
    </xf>
    <xf numFmtId="0" fontId="24" fillId="37" borderId="62" xfId="0" applyFont="1" applyFill="1" applyBorder="1" applyAlignment="1">
      <alignment horizontal="center" vertical="center"/>
    </xf>
    <xf numFmtId="0" fontId="25" fillId="36" borderId="88" xfId="0" applyFont="1" applyFill="1" applyBorder="1" applyAlignment="1">
      <alignment horizontal="center" vertical="center" textRotation="90"/>
    </xf>
    <xf numFmtId="0" fontId="25" fillId="36" borderId="53" xfId="0" applyFont="1" applyFill="1" applyBorder="1" applyAlignment="1">
      <alignment horizontal="center" vertical="center" textRotation="90"/>
    </xf>
    <xf numFmtId="0" fontId="25" fillId="36" borderId="63" xfId="0" applyFont="1" applyFill="1" applyBorder="1" applyAlignment="1">
      <alignment horizontal="center" vertical="center" textRotation="90"/>
    </xf>
    <xf numFmtId="0" fontId="24" fillId="0" borderId="85" xfId="0" applyFont="1" applyFill="1" applyBorder="1" applyAlignment="1">
      <alignment horizontal="center" vertical="center" wrapText="1"/>
    </xf>
    <xf numFmtId="0" fontId="24" fillId="37" borderId="64" xfId="0" applyFont="1" applyFill="1" applyBorder="1" applyAlignment="1">
      <alignment horizontal="center" vertical="center"/>
    </xf>
    <xf numFmtId="0" fontId="24" fillId="0" borderId="64"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37" borderId="46" xfId="0" applyFont="1" applyFill="1" applyBorder="1" applyAlignment="1">
      <alignment horizontal="center" vertical="center"/>
    </xf>
    <xf numFmtId="0" fontId="24" fillId="37" borderId="47" xfId="0" applyFont="1" applyFill="1" applyBorder="1" applyAlignment="1">
      <alignment horizontal="center" vertical="center"/>
    </xf>
    <xf numFmtId="0" fontId="24" fillId="37" borderId="48" xfId="0" applyFont="1" applyFill="1" applyBorder="1" applyAlignment="1">
      <alignment horizontal="center" vertical="center"/>
    </xf>
    <xf numFmtId="0" fontId="24" fillId="0" borderId="85"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83" xfId="0" applyFont="1" applyBorder="1" applyAlignment="1">
      <alignment horizontal="center" vertical="center" wrapText="1"/>
    </xf>
    <xf numFmtId="0" fontId="24" fillId="34" borderId="10" xfId="0" applyFont="1" applyFill="1" applyBorder="1" applyAlignment="1">
      <alignment horizontal="center"/>
    </xf>
    <xf numFmtId="0" fontId="24" fillId="35" borderId="10" xfId="0" applyFont="1" applyFill="1" applyBorder="1" applyAlignment="1">
      <alignment horizontal="center"/>
    </xf>
    <xf numFmtId="0" fontId="0" fillId="34" borderId="10" xfId="0" applyFont="1" applyFill="1" applyBorder="1" applyAlignment="1">
      <alignment horizontal="center"/>
    </xf>
    <xf numFmtId="0" fontId="0" fillId="35" borderId="10" xfId="0" applyFont="1" applyFill="1" applyBorder="1" applyAlignment="1">
      <alignment horizontal="center"/>
    </xf>
    <xf numFmtId="0" fontId="0" fillId="34" borderId="19" xfId="0" applyFont="1" applyFill="1" applyBorder="1" applyAlignment="1">
      <alignment horizontal="center"/>
    </xf>
    <xf numFmtId="0" fontId="0" fillId="35" borderId="19" xfId="0" applyFont="1" applyFill="1" applyBorder="1" applyAlignment="1">
      <alignment horizontal="center"/>
    </xf>
    <xf numFmtId="0" fontId="24" fillId="70" borderId="37" xfId="0" applyFont="1" applyFill="1" applyBorder="1" applyAlignment="1">
      <alignment horizontal="center" vertical="center"/>
    </xf>
    <xf numFmtId="0" fontId="24" fillId="70" borderId="33" xfId="0" applyFont="1" applyFill="1" applyBorder="1" applyAlignment="1">
      <alignment horizontal="center" vertical="center"/>
    </xf>
    <xf numFmtId="0" fontId="24" fillId="70" borderId="41" xfId="0" applyFont="1" applyFill="1" applyBorder="1" applyAlignment="1">
      <alignment horizontal="center" vertical="center"/>
    </xf>
    <xf numFmtId="0" fontId="24" fillId="70" borderId="15" xfId="0" applyFont="1" applyFill="1" applyBorder="1" applyAlignment="1">
      <alignment horizontal="center" vertical="center" wrapText="1"/>
    </xf>
    <xf numFmtId="0" fontId="24" fillId="70" borderId="44" xfId="0" applyFont="1" applyFill="1" applyBorder="1" applyAlignment="1">
      <alignment horizontal="center" vertical="center" wrapText="1"/>
    </xf>
    <xf numFmtId="165" fontId="24" fillId="0" borderId="19" xfId="0" applyNumberFormat="1" applyFont="1" applyBorder="1" applyAlignment="1">
      <alignment horizontal="center" vertical="center"/>
    </xf>
    <xf numFmtId="165" fontId="24" fillId="0" borderId="37" xfId="0" applyNumberFormat="1" applyFont="1" applyBorder="1" applyAlignment="1">
      <alignment horizontal="center" vertical="center"/>
    </xf>
    <xf numFmtId="165" fontId="24" fillId="0" borderId="14" xfId="0" applyNumberFormat="1" applyFont="1" applyBorder="1" applyAlignment="1">
      <alignment horizontal="center" vertical="center"/>
    </xf>
    <xf numFmtId="0" fontId="24" fillId="37" borderId="85" xfId="0" applyFont="1" applyFill="1" applyBorder="1" applyAlignment="1">
      <alignment horizontal="center" vertical="center"/>
    </xf>
    <xf numFmtId="0" fontId="24" fillId="37" borderId="86" xfId="0" applyFont="1" applyFill="1" applyBorder="1" applyAlignment="1">
      <alignment horizontal="center" vertical="center"/>
    </xf>
    <xf numFmtId="0" fontId="24" fillId="37" borderId="83" xfId="0" applyFont="1" applyFill="1" applyBorder="1" applyAlignment="1">
      <alignment horizontal="center" vertical="center"/>
    </xf>
    <xf numFmtId="0" fontId="48" fillId="36" borderId="10" xfId="0" applyFont="1" applyFill="1" applyBorder="1" applyAlignment="1">
      <alignment horizontal="center" vertical="center" textRotation="90"/>
    </xf>
    <xf numFmtId="0" fontId="25" fillId="36" borderId="88" xfId="0" applyFont="1" applyFill="1" applyBorder="1" applyAlignment="1">
      <alignment horizontal="center" vertical="center" textRotation="90" wrapText="1"/>
    </xf>
    <xf numFmtId="0" fontId="25" fillId="36" borderId="53" xfId="0" applyFont="1" applyFill="1" applyBorder="1" applyAlignment="1">
      <alignment horizontal="center" vertical="center" textRotation="90" wrapText="1"/>
    </xf>
    <xf numFmtId="0" fontId="25" fillId="36" borderId="63" xfId="0" applyFont="1" applyFill="1" applyBorder="1" applyAlignment="1">
      <alignment horizontal="center" vertical="center" textRotation="90" wrapText="1"/>
    </xf>
    <xf numFmtId="0" fontId="25" fillId="0" borderId="64" xfId="0" applyFont="1" applyBorder="1" applyAlignment="1">
      <alignment horizontal="center" wrapText="1"/>
    </xf>
    <xf numFmtId="0" fontId="25" fillId="0" borderId="62" xfId="0" applyFont="1" applyBorder="1" applyAlignment="1">
      <alignment horizontal="center" wrapText="1"/>
    </xf>
    <xf numFmtId="0" fontId="24" fillId="0" borderId="24"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7" xfId="0" applyFont="1" applyBorder="1" applyAlignment="1">
      <alignment horizontal="center" vertical="center" wrapText="1"/>
    </xf>
    <xf numFmtId="10" fontId="24" fillId="0" borderId="10" xfId="0" applyNumberFormat="1" applyFont="1" applyFill="1" applyBorder="1" applyAlignment="1">
      <alignment horizontal="center" vertical="center"/>
    </xf>
    <xf numFmtId="0" fontId="48" fillId="36" borderId="87" xfId="0" applyFont="1" applyFill="1" applyBorder="1" applyAlignment="1">
      <alignment horizontal="center" vertical="center" textRotation="90"/>
    </xf>
    <xf numFmtId="0" fontId="48" fillId="36" borderId="53" xfId="0" applyFont="1" applyFill="1" applyBorder="1" applyAlignment="1">
      <alignment horizontal="center" vertical="center" textRotation="90"/>
    </xf>
    <xf numFmtId="164" fontId="24" fillId="37" borderId="38" xfId="0" applyNumberFormat="1" applyFont="1" applyFill="1" applyBorder="1" applyAlignment="1">
      <alignment horizontal="center" vertical="center"/>
    </xf>
    <xf numFmtId="164" fontId="24" fillId="37" borderId="35" xfId="0" applyNumberFormat="1" applyFont="1" applyFill="1" applyBorder="1" applyAlignment="1">
      <alignment horizontal="center" vertical="center"/>
    </xf>
    <xf numFmtId="164" fontId="24" fillId="37" borderId="82" xfId="0" applyNumberFormat="1" applyFont="1" applyFill="1" applyBorder="1" applyAlignment="1">
      <alignment horizontal="center" vertical="center"/>
    </xf>
    <xf numFmtId="164" fontId="24" fillId="37" borderId="24" xfId="0" applyNumberFormat="1" applyFont="1" applyFill="1" applyBorder="1" applyAlignment="1">
      <alignment horizontal="center" vertical="center"/>
    </xf>
    <xf numFmtId="164" fontId="24" fillId="37" borderId="17" xfId="0" applyNumberFormat="1" applyFont="1" applyFill="1" applyBorder="1" applyAlignment="1">
      <alignment horizontal="center" vertical="center"/>
    </xf>
    <xf numFmtId="164" fontId="24" fillId="37" borderId="34" xfId="0" applyNumberFormat="1" applyFont="1" applyFill="1" applyBorder="1" applyAlignment="1">
      <alignment horizontal="center" vertical="center"/>
    </xf>
    <xf numFmtId="9" fontId="24" fillId="37" borderId="24" xfId="0" applyNumberFormat="1" applyFont="1" applyFill="1" applyBorder="1" applyAlignment="1">
      <alignment horizontal="center" vertical="center"/>
    </xf>
    <xf numFmtId="9" fontId="24" fillId="37" borderId="17" xfId="0" applyNumberFormat="1" applyFont="1" applyFill="1" applyBorder="1" applyAlignment="1">
      <alignment horizontal="center" vertical="center"/>
    </xf>
    <xf numFmtId="9" fontId="24" fillId="37" borderId="34" xfId="0" applyNumberFormat="1" applyFont="1" applyFill="1" applyBorder="1" applyAlignment="1">
      <alignment horizontal="center" vertical="center"/>
    </xf>
    <xf numFmtId="9" fontId="24" fillId="37" borderId="38" xfId="0" applyNumberFormat="1" applyFont="1" applyFill="1" applyBorder="1" applyAlignment="1">
      <alignment horizontal="center" vertical="center" wrapText="1"/>
    </xf>
    <xf numFmtId="9" fontId="24" fillId="37" borderId="35" xfId="0" applyNumberFormat="1" applyFont="1" applyFill="1" applyBorder="1" applyAlignment="1">
      <alignment horizontal="center" vertical="center" wrapText="1"/>
    </xf>
    <xf numFmtId="9" fontId="24" fillId="37" borderId="82" xfId="0" applyNumberFormat="1" applyFont="1" applyFill="1" applyBorder="1" applyAlignment="1">
      <alignment horizontal="center" vertical="center" wrapText="1"/>
    </xf>
    <xf numFmtId="0" fontId="24" fillId="0" borderId="77" xfId="0" applyFont="1" applyBorder="1" applyAlignment="1">
      <alignment horizontal="center" vertical="center"/>
    </xf>
    <xf numFmtId="10" fontId="24" fillId="37" borderId="10" xfId="0" applyNumberFormat="1" applyFont="1" applyFill="1" applyBorder="1" applyAlignment="1">
      <alignment horizontal="center" vertical="center"/>
    </xf>
    <xf numFmtId="10" fontId="24" fillId="37" borderId="15" xfId="0" applyNumberFormat="1" applyFont="1" applyFill="1" applyBorder="1" applyAlignment="1">
      <alignment horizontal="center" vertical="center"/>
    </xf>
    <xf numFmtId="10" fontId="24" fillId="37" borderId="44" xfId="0" applyNumberFormat="1" applyFont="1" applyFill="1" applyBorder="1" applyAlignment="1">
      <alignment horizontal="center" vertical="center"/>
    </xf>
    <xf numFmtId="165" fontId="24" fillId="0" borderId="77" xfId="0" applyNumberFormat="1" applyFont="1" applyFill="1" applyBorder="1" applyAlignment="1">
      <alignment horizontal="center" vertical="center"/>
    </xf>
    <xf numFmtId="10" fontId="24" fillId="37" borderId="12" xfId="0" applyNumberFormat="1" applyFont="1" applyFill="1" applyBorder="1" applyAlignment="1">
      <alignment horizontal="center" vertical="center"/>
    </xf>
    <xf numFmtId="10" fontId="24" fillId="0" borderId="77" xfId="0" applyNumberFormat="1" applyFont="1" applyFill="1" applyBorder="1" applyAlignment="1">
      <alignment horizontal="center" vertical="center"/>
    </xf>
    <xf numFmtId="0" fontId="24" fillId="0" borderId="47" xfId="0" applyFont="1" applyBorder="1" applyAlignment="1">
      <alignment horizontal="center" vertical="center" wrapText="1"/>
    </xf>
    <xf numFmtId="164" fontId="24" fillId="37" borderId="16" xfId="0" applyNumberFormat="1" applyFont="1" applyFill="1" applyBorder="1" applyAlignment="1">
      <alignment horizontal="center" vertical="center"/>
    </xf>
    <xf numFmtId="164" fontId="24" fillId="37" borderId="18" xfId="0" applyNumberFormat="1" applyFont="1" applyFill="1" applyBorder="1" applyAlignment="1">
      <alignment horizontal="center" vertical="center"/>
    </xf>
    <xf numFmtId="0" fontId="24" fillId="0" borderId="31" xfId="0" applyFont="1" applyBorder="1" applyAlignment="1">
      <alignment horizontal="left" vertical="center"/>
    </xf>
    <xf numFmtId="0" fontId="24" fillId="0" borderId="18" xfId="0" applyFont="1" applyBorder="1" applyAlignment="1">
      <alignment horizontal="left" vertical="center"/>
    </xf>
    <xf numFmtId="0" fontId="24" fillId="0" borderId="44" xfId="0" applyFont="1" applyBorder="1" applyAlignment="1">
      <alignment horizontal="left" vertical="center"/>
    </xf>
    <xf numFmtId="0" fontId="24" fillId="0" borderId="12" xfId="0" applyFont="1" applyBorder="1" applyAlignment="1">
      <alignment horizontal="left" vertical="center"/>
    </xf>
    <xf numFmtId="0" fontId="24" fillId="33" borderId="16" xfId="0" applyFont="1" applyFill="1" applyBorder="1" applyAlignment="1">
      <alignment horizontal="center" vertical="center"/>
    </xf>
    <xf numFmtId="0" fontId="24" fillId="0" borderId="38" xfId="0" applyFont="1" applyBorder="1" applyAlignment="1">
      <alignment horizontal="center" vertical="center" wrapText="1"/>
    </xf>
    <xf numFmtId="0" fontId="24" fillId="0" borderId="82" xfId="0" applyFont="1" applyBorder="1" applyAlignment="1">
      <alignment horizontal="center" vertical="center" wrapText="1"/>
    </xf>
    <xf numFmtId="10" fontId="24" fillId="37" borderId="33" xfId="0" applyNumberFormat="1" applyFont="1" applyFill="1" applyBorder="1" applyAlignment="1">
      <alignment horizontal="center" vertical="center"/>
    </xf>
    <xf numFmtId="10" fontId="24" fillId="37" borderId="41" xfId="0" applyNumberFormat="1" applyFont="1" applyFill="1" applyBorder="1" applyAlignment="1">
      <alignment horizontal="center" vertical="center"/>
    </xf>
    <xf numFmtId="10" fontId="24" fillId="37" borderId="31" xfId="0" applyNumberFormat="1" applyFont="1" applyFill="1" applyBorder="1" applyAlignment="1">
      <alignment horizontal="center" vertical="center"/>
    </xf>
    <xf numFmtId="10" fontId="24" fillId="0" borderId="16" xfId="0" applyNumberFormat="1" applyFont="1" applyFill="1" applyBorder="1" applyAlignment="1">
      <alignment horizontal="center" vertical="center"/>
    </xf>
    <xf numFmtId="0" fontId="24" fillId="0" borderId="16" xfId="0" applyFont="1" applyFill="1" applyBorder="1" applyAlignment="1">
      <alignment horizontal="center" vertical="center"/>
    </xf>
    <xf numFmtId="165" fontId="24" fillId="0" borderId="16" xfId="0" applyNumberFormat="1" applyFont="1" applyFill="1" applyBorder="1" applyAlignment="1">
      <alignment horizontal="center" vertical="center"/>
    </xf>
    <xf numFmtId="0" fontId="22" fillId="0" borderId="3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9" xfId="0" applyFont="1" applyFill="1" applyBorder="1" applyAlignment="1">
      <alignment horizontal="center" vertical="center"/>
    </xf>
    <xf numFmtId="0" fontId="24" fillId="37" borderId="82" xfId="0" applyFont="1" applyFill="1" applyBorder="1" applyAlignment="1">
      <alignment horizontal="center" vertical="center"/>
    </xf>
    <xf numFmtId="0" fontId="25" fillId="36" borderId="64" xfId="0" applyFont="1" applyFill="1" applyBorder="1" applyAlignment="1">
      <alignment horizontal="center" textRotation="90"/>
    </xf>
    <xf numFmtId="0" fontId="25" fillId="36" borderId="28" xfId="0" applyFont="1" applyFill="1" applyBorder="1" applyAlignment="1">
      <alignment horizontal="center" textRotation="90"/>
    </xf>
    <xf numFmtId="0" fontId="25" fillId="36" borderId="62" xfId="0" applyFont="1" applyFill="1" applyBorder="1" applyAlignment="1">
      <alignment horizontal="center" textRotation="90"/>
    </xf>
    <xf numFmtId="9" fontId="24" fillId="37" borderId="38" xfId="0" applyNumberFormat="1" applyFont="1" applyFill="1" applyBorder="1" applyAlignment="1">
      <alignment horizontal="center" vertical="center"/>
    </xf>
    <xf numFmtId="9" fontId="24" fillId="37" borderId="39" xfId="0" applyNumberFormat="1" applyFont="1" applyFill="1" applyBorder="1" applyAlignment="1">
      <alignment horizontal="center" vertical="center"/>
    </xf>
    <xf numFmtId="9" fontId="24" fillId="37" borderId="88" xfId="0" applyNumberFormat="1" applyFont="1" applyFill="1" applyBorder="1" applyAlignment="1">
      <alignment horizontal="center" vertical="center"/>
    </xf>
    <xf numFmtId="9" fontId="24" fillId="37" borderId="35" xfId="0" applyNumberFormat="1" applyFont="1" applyFill="1" applyBorder="1" applyAlignment="1">
      <alignment horizontal="center" vertical="center"/>
    </xf>
    <xf numFmtId="9" fontId="24" fillId="37" borderId="0" xfId="0" applyNumberFormat="1" applyFont="1" applyFill="1" applyBorder="1" applyAlignment="1">
      <alignment horizontal="center" vertical="center"/>
    </xf>
    <xf numFmtId="9" fontId="24" fillId="37" borderId="53" xfId="0" applyNumberFormat="1" applyFont="1" applyFill="1" applyBorder="1" applyAlignment="1">
      <alignment horizontal="center" vertical="center"/>
    </xf>
    <xf numFmtId="9" fontId="24" fillId="37" borderId="82" xfId="0" applyNumberFormat="1" applyFont="1" applyFill="1" applyBorder="1" applyAlignment="1">
      <alignment horizontal="center" vertical="center"/>
    </xf>
    <xf numFmtId="9" fontId="24" fillId="37" borderId="58" xfId="0" applyNumberFormat="1" applyFont="1" applyFill="1" applyBorder="1" applyAlignment="1">
      <alignment horizontal="center" vertical="center"/>
    </xf>
    <xf numFmtId="9" fontId="24" fillId="37" borderId="63" xfId="0" applyNumberFormat="1" applyFont="1" applyFill="1" applyBorder="1" applyAlignment="1">
      <alignment horizontal="center" vertical="center"/>
    </xf>
  </cellXfs>
  <cellStyles count="249">
    <cellStyle name="20% - Accent1" xfId="19" builtinId="30" customBuiltin="1"/>
    <cellStyle name="20% - Accent1 2" xfId="71"/>
    <cellStyle name="20% - Accent2" xfId="23" builtinId="34" customBuiltin="1"/>
    <cellStyle name="20% - Accent2 2" xfId="72"/>
    <cellStyle name="20% - Accent3" xfId="27" builtinId="38" customBuiltin="1"/>
    <cellStyle name="20% - Accent3 2" xfId="73"/>
    <cellStyle name="20% - Accent4" xfId="31" builtinId="42" customBuiltin="1"/>
    <cellStyle name="20% - Accent4 2" xfId="74"/>
    <cellStyle name="20% - Accent5" xfId="35" builtinId="46" customBuiltin="1"/>
    <cellStyle name="20% - Accent5 2" xfId="75"/>
    <cellStyle name="20% - Accent6" xfId="39" builtinId="50" customBuiltin="1"/>
    <cellStyle name="20% - Accent6 2" xfId="76"/>
    <cellStyle name="40% - Accent1" xfId="20" builtinId="31" customBuiltin="1"/>
    <cellStyle name="40% - Accent1 2" xfId="77"/>
    <cellStyle name="40% - Accent2" xfId="24" builtinId="35" customBuiltin="1"/>
    <cellStyle name="40% - Accent2 2" xfId="78"/>
    <cellStyle name="40% - Accent3" xfId="28" builtinId="39" customBuiltin="1"/>
    <cellStyle name="40% - Accent3 2" xfId="79"/>
    <cellStyle name="40% - Accent4" xfId="32" builtinId="43" customBuiltin="1"/>
    <cellStyle name="40% - Accent4 2" xfId="80"/>
    <cellStyle name="40% - Accent5" xfId="36" builtinId="47" customBuiltin="1"/>
    <cellStyle name="40% - Accent5 2" xfId="81"/>
    <cellStyle name="40% - Accent6" xfId="40" builtinId="51" customBuiltin="1"/>
    <cellStyle name="40% - Accent6 2" xfId="82"/>
    <cellStyle name="60% - Accent1" xfId="21" builtinId="32" customBuiltin="1"/>
    <cellStyle name="60% - Accent1 2" xfId="83"/>
    <cellStyle name="60% - Accent2" xfId="25" builtinId="36" customBuiltin="1"/>
    <cellStyle name="60% - Accent2 2" xfId="84"/>
    <cellStyle name="60% - Accent3" xfId="29" builtinId="40" customBuiltin="1"/>
    <cellStyle name="60% - Accent3 2" xfId="85"/>
    <cellStyle name="60% - Accent4" xfId="33" builtinId="44" customBuiltin="1"/>
    <cellStyle name="60% - Accent4 2" xfId="86"/>
    <cellStyle name="60% - Accent5" xfId="37" builtinId="48" customBuiltin="1"/>
    <cellStyle name="60% - Accent5 2" xfId="87"/>
    <cellStyle name="60% - Accent6" xfId="41" builtinId="52" customBuiltin="1"/>
    <cellStyle name="60% - Accent6 2" xfId="88"/>
    <cellStyle name="Accent1" xfId="18" builtinId="29" customBuiltin="1"/>
    <cellStyle name="Accent1 2" xfId="89"/>
    <cellStyle name="Accent2" xfId="22" builtinId="33" customBuiltin="1"/>
    <cellStyle name="Accent2 2" xfId="90"/>
    <cellStyle name="Accent3" xfId="26" builtinId="37" customBuiltin="1"/>
    <cellStyle name="Accent3 2" xfId="91"/>
    <cellStyle name="Accent4" xfId="30" builtinId="41" customBuiltin="1"/>
    <cellStyle name="Accent4 2" xfId="92"/>
    <cellStyle name="Accent5" xfId="34" builtinId="45" customBuiltin="1"/>
    <cellStyle name="Accent5 2" xfId="93"/>
    <cellStyle name="Accent6" xfId="38" builtinId="49" customBuiltin="1"/>
    <cellStyle name="Accent6 2" xfId="94"/>
    <cellStyle name="Bad" xfId="7" builtinId="27" customBuiltin="1"/>
    <cellStyle name="Bad 2" xfId="95"/>
    <cellStyle name="Calculation" xfId="11" builtinId="22" customBuiltin="1"/>
    <cellStyle name="Calculation 2" xfId="96"/>
    <cellStyle name="Check Cell" xfId="13" builtinId="23" customBuiltin="1"/>
    <cellStyle name="Check Cell 2" xfId="97"/>
    <cellStyle name="Comma 2" xfId="98"/>
    <cellStyle name="Explanatory Text" xfId="16" builtinId="53" customBuiltin="1"/>
    <cellStyle name="Explanatory Text 2" xfId="99"/>
    <cellStyle name="Good" xfId="6" builtinId="26" customBuiltin="1"/>
    <cellStyle name="Good 2" xfId="100"/>
    <cellStyle name="H1" xfId="45"/>
    <cellStyle name="H2" xfId="46"/>
    <cellStyle name="Heading 1" xfId="2" builtinId="16" customBuiltin="1"/>
    <cellStyle name="Heading 1 2" xfId="101"/>
    <cellStyle name="Heading 2" xfId="3" builtinId="17" customBuiltin="1"/>
    <cellStyle name="Heading 2 2" xfId="102"/>
    <cellStyle name="Heading 3" xfId="4" builtinId="18" customBuiltin="1"/>
    <cellStyle name="Heading 3 2" xfId="103"/>
    <cellStyle name="Heading 4" xfId="5" builtinId="19" customBuiltin="1"/>
    <cellStyle name="Heading 4 2" xfId="104"/>
    <cellStyle name="Hyperlink" xfId="42" builtinId="8"/>
    <cellStyle name="Hyperlink 2" xfId="47"/>
    <cellStyle name="Hyperlink 3" xfId="48"/>
    <cellStyle name="IndentedPlain" xfId="49"/>
    <cellStyle name="IndentedPlain 2" xfId="50"/>
    <cellStyle name="IndentedPlain 2 2" xfId="105"/>
    <cellStyle name="IndentedPlain 2 3" xfId="106"/>
    <cellStyle name="IndentedPlain 2 4" xfId="107"/>
    <cellStyle name="IndentedPlain 2 5" xfId="108"/>
    <cellStyle name="IndentedPlain 3" xfId="51"/>
    <cellStyle name="IndentedPlain 4" xfId="109"/>
    <cellStyle name="IndentedPlain 4 2" xfId="110"/>
    <cellStyle name="IndentedPlain 4 2 2" xfId="111"/>
    <cellStyle name="IndentedPlain 4 2 2 2" xfId="112"/>
    <cellStyle name="IndentedPlain 4 2 2 2 2" xfId="113"/>
    <cellStyle name="IndentedPlain 4 2 2 3" xfId="114"/>
    <cellStyle name="IndentedPlain 4 2 2 4" xfId="115"/>
    <cellStyle name="IndentedPlain 4 2 2 4 2" xfId="116"/>
    <cellStyle name="IndentedPlain 4 3" xfId="117"/>
    <cellStyle name="IndentedPlain 4 3 2" xfId="118"/>
    <cellStyle name="IndentedPlain 4 4" xfId="119"/>
    <cellStyle name="IndentedPlain 4 4 2" xfId="120"/>
    <cellStyle name="IndentedPlain 4 4 2 2" xfId="121"/>
    <cellStyle name="IndentedPlain 4 4 3" xfId="122"/>
    <cellStyle name="IndentedPlain 4 4 4" xfId="123"/>
    <cellStyle name="IndentedPlain 4 4 4 2" xfId="124"/>
    <cellStyle name="IndentedPlain 4 5" xfId="125"/>
    <cellStyle name="IndentedPlain 5" xfId="126"/>
    <cellStyle name="IndentedPlain 5 2" xfId="127"/>
    <cellStyle name="IndentedPlain 5 2 2" xfId="128"/>
    <cellStyle name="IndentedPlain 5 3" xfId="129"/>
    <cellStyle name="IndentedPlain 5 4" xfId="130"/>
    <cellStyle name="IndentedPlain 5 4 2" xfId="131"/>
    <cellStyle name="IndentedPlain 6" xfId="132"/>
    <cellStyle name="IndentedPlain 7" xfId="133"/>
    <cellStyle name="Input" xfId="9" builtinId="20" customBuiltin="1"/>
    <cellStyle name="Input 2" xfId="134"/>
    <cellStyle name="Linked Cell" xfId="12" builtinId="24" customBuiltin="1"/>
    <cellStyle name="Linked Cell 2" xfId="135"/>
    <cellStyle name="Neutral" xfId="8" builtinId="28" customBuiltin="1"/>
    <cellStyle name="Neutral 2" xfId="136"/>
    <cellStyle name="Normal" xfId="0" builtinId="0"/>
    <cellStyle name="Normal 10" xfId="52"/>
    <cellStyle name="Normal 10 2" xfId="137"/>
    <cellStyle name="Normal 11" xfId="53"/>
    <cellStyle name="Normal 11 2" xfId="138"/>
    <cellStyle name="Normal 11 2 2" xfId="139"/>
    <cellStyle name="Normal 11 3" xfId="140"/>
    <cellStyle name="Normal 12" xfId="44"/>
    <cellStyle name="Normal 12 2" xfId="141"/>
    <cellStyle name="Normal 2" xfId="43"/>
    <cellStyle name="Normal 2 2" xfId="55"/>
    <cellStyle name="Normal 2 2 4" xfId="142"/>
    <cellStyle name="Normal 2 3" xfId="54"/>
    <cellStyle name="Normal 2 4 2" xfId="143"/>
    <cellStyle name="Normal 3" xfId="56"/>
    <cellStyle name="Normal 3 2" xfId="144"/>
    <cellStyle name="Normal 3 2 2" xfId="145"/>
    <cellStyle name="Normal 3 3" xfId="146"/>
    <cellStyle name="Normal 3 3 2" xfId="147"/>
    <cellStyle name="Normal 3 4" xfId="148"/>
    <cellStyle name="Normal 3 5" xfId="149"/>
    <cellStyle name="Normal 3 5 2" xfId="150"/>
    <cellStyle name="Normal 3_AUKUH Nursing ratios incl RCN ratios" xfId="151"/>
    <cellStyle name="Normal 4" xfId="57"/>
    <cellStyle name="Normal 4 2" xfId="152"/>
    <cellStyle name="Normal 4 2 2" xfId="153"/>
    <cellStyle name="Normal 4 2 2 2" xfId="154"/>
    <cellStyle name="Normal 4 2 2 2 2" xfId="155"/>
    <cellStyle name="Normal 4 2 2 2 2 2" xfId="156"/>
    <cellStyle name="Normal 4 2 2 2 3" xfId="157"/>
    <cellStyle name="Normal 4 2 2 3" xfId="158"/>
    <cellStyle name="Normal 4 2 2 3 2" xfId="159"/>
    <cellStyle name="Normal 4 2 3" xfId="160"/>
    <cellStyle name="Normal 4 2 3 2" xfId="161"/>
    <cellStyle name="Normal 4 2 3 2 2" xfId="162"/>
    <cellStyle name="Normal 4 2 3 3" xfId="163"/>
    <cellStyle name="Normal 4 3" xfId="164"/>
    <cellStyle name="Normal 4 4" xfId="165"/>
    <cellStyle name="Normal 4 4 2" xfId="166"/>
    <cellStyle name="Normal 4 4 2 2" xfId="167"/>
    <cellStyle name="Normal 4 4 3" xfId="168"/>
    <cellStyle name="Normal 4 4 4" xfId="169"/>
    <cellStyle name="Normal 4 4 4 2" xfId="170"/>
    <cellStyle name="Normal 5" xfId="58"/>
    <cellStyle name="Normal 5 2" xfId="171"/>
    <cellStyle name="Normal 5 2 2" xfId="172"/>
    <cellStyle name="Normal 5 2 3" xfId="173"/>
    <cellStyle name="Normal 5 3" xfId="174"/>
    <cellStyle name="Normal 5 3 2" xfId="175"/>
    <cellStyle name="Normal 5 3 2 2" xfId="176"/>
    <cellStyle name="Normal 5 3 3" xfId="177"/>
    <cellStyle name="Normal 5 4" xfId="178"/>
    <cellStyle name="Normal 5 4 2" xfId="179"/>
    <cellStyle name="Normal 6" xfId="59"/>
    <cellStyle name="Normal 7" xfId="60"/>
    <cellStyle name="Normal 7 2" xfId="180"/>
    <cellStyle name="Normal 8" xfId="61"/>
    <cellStyle name="Normal 8 2" xfId="181"/>
    <cellStyle name="Normal 9" xfId="62"/>
    <cellStyle name="Normal 9 2" xfId="182"/>
    <cellStyle name="Note" xfId="15" builtinId="10" customBuiltin="1"/>
    <cellStyle name="Note 2" xfId="183"/>
    <cellStyle name="Note 3" xfId="184"/>
    <cellStyle name="Output" xfId="10" builtinId="21" customBuiltin="1"/>
    <cellStyle name="Output 2" xfId="185"/>
    <cellStyle name="Percent" xfId="70" builtinId="5"/>
    <cellStyle name="Percent 2" xfId="64"/>
    <cellStyle name="Percent 2 2" xfId="65"/>
    <cellStyle name="Percent 2 3" xfId="186"/>
    <cellStyle name="Percent 2 4" xfId="187"/>
    <cellStyle name="Percent 2 5" xfId="188"/>
    <cellStyle name="Percent 3" xfId="66"/>
    <cellStyle name="Percent 3 2" xfId="189"/>
    <cellStyle name="Percent 4" xfId="63"/>
    <cellStyle name="Percent 5" xfId="190"/>
    <cellStyle name="Percent 5 2" xfId="191"/>
    <cellStyle name="Percent 5 2 2" xfId="192"/>
    <cellStyle name="Percent 5 2 2 2" xfId="193"/>
    <cellStyle name="Percent 5 2 2 2 2" xfId="194"/>
    <cellStyle name="Percent 5 2 2 3" xfId="195"/>
    <cellStyle name="Percent 5 2 2 4" xfId="196"/>
    <cellStyle name="Percent 5 2 2 4 2" xfId="197"/>
    <cellStyle name="Percent 5 3" xfId="198"/>
    <cellStyle name="Percent 5 3 2" xfId="199"/>
    <cellStyle name="Percent 5 4" xfId="200"/>
    <cellStyle name="Percent 5 4 2" xfId="201"/>
    <cellStyle name="Percent 5 4 2 2" xfId="202"/>
    <cellStyle name="Percent 5 4 3" xfId="203"/>
    <cellStyle name="Percent 5 4 4" xfId="204"/>
    <cellStyle name="Percent 5 4 4 2" xfId="205"/>
    <cellStyle name="Percent 5 5" xfId="206"/>
    <cellStyle name="Percent 6" xfId="207"/>
    <cellStyle name="Percent 6 2" xfId="208"/>
    <cellStyle name="Percent 6 2 2" xfId="209"/>
    <cellStyle name="Percent 6 3" xfId="210"/>
    <cellStyle name="Percent 6 4" xfId="211"/>
    <cellStyle name="Percent 6 4 2" xfId="212"/>
    <cellStyle name="Percent 7" xfId="213"/>
    <cellStyle name="Percent 8" xfId="214"/>
    <cellStyle name="Plain" xfId="67"/>
    <cellStyle name="Plain 2" xfId="68"/>
    <cellStyle name="Plain 2 2" xfId="215"/>
    <cellStyle name="Plain 2 3" xfId="216"/>
    <cellStyle name="Plain 2 4" xfId="217"/>
    <cellStyle name="Plain 2 5" xfId="218"/>
    <cellStyle name="Plain 3" xfId="69"/>
    <cellStyle name="Plain 4" xfId="219"/>
    <cellStyle name="Plain 4 2" xfId="220"/>
    <cellStyle name="Plain 4 2 2" xfId="221"/>
    <cellStyle name="Plain 4 2 2 2" xfId="222"/>
    <cellStyle name="Plain 4 2 2 2 2" xfId="223"/>
    <cellStyle name="Plain 4 2 2 3" xfId="224"/>
    <cellStyle name="Plain 4 2 2 4" xfId="225"/>
    <cellStyle name="Plain 4 2 2 4 2" xfId="226"/>
    <cellStyle name="Plain 4 3" xfId="227"/>
    <cellStyle name="Plain 4 3 2" xfId="228"/>
    <cellStyle name="Plain 4 4" xfId="229"/>
    <cellStyle name="Plain 4 4 2" xfId="230"/>
    <cellStyle name="Plain 4 4 2 2" xfId="231"/>
    <cellStyle name="Plain 4 4 3" xfId="232"/>
    <cellStyle name="Plain 4 4 4" xfId="233"/>
    <cellStyle name="Plain 4 4 4 2" xfId="234"/>
    <cellStyle name="Plain 4 5" xfId="235"/>
    <cellStyle name="Plain 5" xfId="236"/>
    <cellStyle name="Plain 5 2" xfId="237"/>
    <cellStyle name="Plain 5 2 2" xfId="238"/>
    <cellStyle name="Plain 5 3" xfId="239"/>
    <cellStyle name="Plain 5 4" xfId="240"/>
    <cellStyle name="Plain 5 4 2" xfId="241"/>
    <cellStyle name="Plain 6" xfId="242"/>
    <cellStyle name="Plain 7" xfId="243"/>
    <cellStyle name="Style 1" xfId="244"/>
    <cellStyle name="Title" xfId="1" builtinId="15" customBuiltin="1"/>
    <cellStyle name="Title 1_Annual Plan template version 1.01" xfId="245"/>
    <cellStyle name="Title 2" xfId="246"/>
    <cellStyle name="Total" xfId="17" builtinId="25" customBuiltin="1"/>
    <cellStyle name="Total 2" xfId="247"/>
    <cellStyle name="Warning Text" xfId="14" builtinId="11" customBuiltin="1"/>
    <cellStyle name="Warning Text 2" xfId="248"/>
  </cellStyles>
  <dxfs count="121">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00B0F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theme="0"/>
        </patternFill>
      </fill>
    </dxf>
    <dxf>
      <fill>
        <patternFill>
          <bgColor rgb="FFFFC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00B0F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C000"/>
        </patternFill>
      </fill>
    </dxf>
    <dxf>
      <font>
        <b val="0"/>
        <i val="0"/>
        <color auto="1"/>
      </font>
      <fill>
        <patternFill>
          <bgColor rgb="FF92D050"/>
        </patternFill>
      </fill>
    </dxf>
    <dxf>
      <fill>
        <patternFill>
          <bgColor rgb="FFFFC000"/>
        </patternFill>
      </fill>
    </dxf>
    <dxf>
      <fill>
        <patternFill>
          <bgColor rgb="FFFF000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Releasing%20time%20to%20care\Hard%20Truths%20&amp;%20Quality%20Metrics\2019\01%20April%202019\March%20Hard%20Truths%20dat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d truths sheet"/>
      <sheetName val="CYP Quality Metrics"/>
      <sheetName val="Key RAGB Adult QM"/>
      <sheetName val="Key RAGB CCYP"/>
      <sheetName val="Sheet1"/>
    </sheetNames>
    <sheetDataSet>
      <sheetData sheetId="0"/>
      <sheetData sheetId="1">
        <row r="4">
          <cell r="J4">
            <v>0</v>
          </cell>
          <cell r="P4">
            <v>0</v>
          </cell>
          <cell r="U4">
            <v>0</v>
          </cell>
          <cell r="AB4">
            <v>0.5</v>
          </cell>
        </row>
        <row r="5">
          <cell r="J5">
            <v>0.5</v>
          </cell>
          <cell r="P5">
            <v>0</v>
          </cell>
          <cell r="U5">
            <v>0</v>
          </cell>
          <cell r="AB5">
            <v>0.5</v>
          </cell>
        </row>
        <row r="11">
          <cell r="J11">
            <v>0.5</v>
          </cell>
          <cell r="P11">
            <v>0</v>
          </cell>
          <cell r="U11">
            <v>0</v>
          </cell>
          <cell r="AB11">
            <v>0.5</v>
          </cell>
        </row>
        <row r="12">
          <cell r="J12">
            <v>0</v>
          </cell>
          <cell r="P12">
            <v>0</v>
          </cell>
          <cell r="U12">
            <v>0</v>
          </cell>
          <cell r="AB12">
            <v>0.5</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11" Type="http://schemas.openxmlformats.org/officeDocument/2006/relationships/comments" Target="../comments4.xml"/><Relationship Id="rId5" Type="http://schemas.openxmlformats.org/officeDocument/2006/relationships/hyperlink" Target="https://digital.nhs.uk/catalogue/PUB30158" TargetMode="External"/><Relationship Id="rId10" Type="http://schemas.openxmlformats.org/officeDocument/2006/relationships/vmlDrawing" Target="../drawings/vmlDrawing4.vml"/><Relationship Id="rId4" Type="http://schemas.openxmlformats.org/officeDocument/2006/relationships/hyperlink" Target="file:///\\WINFRAME\DBHSHARED\SafetyThermometer\SAFETY%20THERMOMETER%20DATA\ST%20Spreadsheet%202017%2011%20Nov.xlsx" TargetMode="External"/><Relationship Id="rId9"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hed.nhs.uk/portal/Module.aspx?reportID=79" TargetMode="External"/><Relationship Id="rId1" Type="http://schemas.openxmlformats.org/officeDocument/2006/relationships/hyperlink" Target="https://www.hed.nhs.uk/portal/Module.aspx?reportID=79"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11" Type="http://schemas.openxmlformats.org/officeDocument/2006/relationships/comments" Target="../comments5.xml"/><Relationship Id="rId5" Type="http://schemas.openxmlformats.org/officeDocument/2006/relationships/hyperlink" Target="https://digital.nhs.uk/catalogue/PUB30158" TargetMode="External"/><Relationship Id="rId10" Type="http://schemas.openxmlformats.org/officeDocument/2006/relationships/vmlDrawing" Target="../drawings/vmlDrawing5.vml"/><Relationship Id="rId4" Type="http://schemas.openxmlformats.org/officeDocument/2006/relationships/hyperlink" Target="file:///\\WINFRAME\DBHSHARED\SafetyThermometer\SAFETY%20THERMOMETER%20DATA\ST%20Spreadsheet%202017%2011%20Nov.xlsx" TargetMode="External"/><Relationship Id="rId9"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hed.nhs.uk/portal/Module.aspx?reportID=92" TargetMode="External"/><Relationship Id="rId1" Type="http://schemas.openxmlformats.org/officeDocument/2006/relationships/hyperlink" Target="https://www.hed.nhs.uk/portal/Module.aspx?reportID=82&amp;p2=16&amp;rtype=hlin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12" Type="http://schemas.openxmlformats.org/officeDocument/2006/relationships/comments" Target="../comments6.xm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11" Type="http://schemas.openxmlformats.org/officeDocument/2006/relationships/vmlDrawing" Target="../drawings/vmlDrawing6.vml"/><Relationship Id="rId5" Type="http://schemas.openxmlformats.org/officeDocument/2006/relationships/hyperlink" Target="https://digital.nhs.uk/catalogue/PUB30158" TargetMode="External"/><Relationship Id="rId10" Type="http://schemas.openxmlformats.org/officeDocument/2006/relationships/printerSettings" Target="../printerSettings/printerSettings17.bin"/><Relationship Id="rId4" Type="http://schemas.openxmlformats.org/officeDocument/2006/relationships/hyperlink" Target="file:///\\WINFRAME\DBHSHARED\SafetyThermometer\SAFETY%20THERMOMETER%20DATA\ST%20Spreadsheet%202017%2011%20Nov.xlsx" TargetMode="External"/><Relationship Id="rId9" Type="http://schemas.openxmlformats.org/officeDocument/2006/relationships/hyperlink" Target="http://www.cqc.org.uk/publications/surveys/emergency-department-survey-2016"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5" Type="http://schemas.openxmlformats.org/officeDocument/2006/relationships/hyperlink" Target="https://digital.nhs.uk/catalogue/PUB30158" TargetMode="External"/><Relationship Id="rId10" Type="http://schemas.openxmlformats.org/officeDocument/2006/relationships/comments" Target="../comments7.xml"/><Relationship Id="rId4" Type="http://schemas.openxmlformats.org/officeDocument/2006/relationships/hyperlink" Target="file:///\\WINFRAME\DBHSHARED\SafetyThermometer\SAFETY%20THERMOMETER%20DATA\ST%20Spreadsheet%202017%2011%20Nov.xlsx" TargetMode="External"/><Relationship Id="rId9"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11" Type="http://schemas.openxmlformats.org/officeDocument/2006/relationships/comments" Target="../comments8.xml"/><Relationship Id="rId5" Type="http://schemas.openxmlformats.org/officeDocument/2006/relationships/hyperlink" Target="https://digital.nhs.uk/catalogue/PUB30158" TargetMode="External"/><Relationship Id="rId10" Type="http://schemas.openxmlformats.org/officeDocument/2006/relationships/vmlDrawing" Target="../drawings/vmlDrawing8.vml"/><Relationship Id="rId4" Type="http://schemas.openxmlformats.org/officeDocument/2006/relationships/hyperlink" Target="file:///\\WINFRAME\DBHSHARED\SafetyThermometer\SAFETY%20THERMOMETER%20DATA\ST%20Spreadsheet%202017%2011%20Nov.xlsx" TargetMode="External"/><Relationship Id="rId9"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5" Type="http://schemas.openxmlformats.org/officeDocument/2006/relationships/hyperlink" Target="https://digital.nhs.uk/catalogue/PUB30158" TargetMode="External"/><Relationship Id="rId10" Type="http://schemas.openxmlformats.org/officeDocument/2006/relationships/comments" Target="../comments9.xml"/><Relationship Id="rId4" Type="http://schemas.openxmlformats.org/officeDocument/2006/relationships/hyperlink" Target="file:///\\WINFRAME\DBHSHARED\SafetyThermometer\SAFETY%20THERMOMETER%20DATA\ST%20Spreadsheet%202017%2011%20Nov.xlsx" TargetMode="External"/><Relationship Id="rId9" Type="http://schemas.openxmlformats.org/officeDocument/2006/relationships/vmlDrawing" Target="../drawings/vmlDrawing9.vml"/></Relationships>
</file>

<file path=xl/worksheets/_rels/sheet4.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13" Type="http://schemas.openxmlformats.org/officeDocument/2006/relationships/comments" Target="../comments1.xm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12" Type="http://schemas.openxmlformats.org/officeDocument/2006/relationships/vmlDrawing" Target="../drawings/vmlDrawing1.vm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11" Type="http://schemas.openxmlformats.org/officeDocument/2006/relationships/printerSettings" Target="../printerSettings/printerSettings3.bin"/><Relationship Id="rId5" Type="http://schemas.openxmlformats.org/officeDocument/2006/relationships/hyperlink" Target="file:///\\WINFRAME\DBHSHARED\SafetyThermometer\SAFETY%20THERMOMETER%20DATA\ST%20Spreadsheet%202018%2006%20June.xlsx" TargetMode="External"/><Relationship Id="rId10" Type="http://schemas.openxmlformats.org/officeDocument/2006/relationships/hyperlink" Target="http://www.cqc.org.uk/publications/surveys/emergency-department-survey-2016" TargetMode="External"/><Relationship Id="rId4" Type="http://schemas.openxmlformats.org/officeDocument/2006/relationships/hyperlink" Target="file:///\\WINFRAME\DBHSHARED\SafetyThermometer\SAFETY%20THERMOMETER%20DATA\ST%20Spreadsheet%202018%2006%20June.xlsx" TargetMode="External"/><Relationship Id="rId9" Type="http://schemas.openxmlformats.org/officeDocument/2006/relationships/hyperlink" Target="https://digital.nhs.uk/catalogue/PUB3015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11" Type="http://schemas.openxmlformats.org/officeDocument/2006/relationships/comments" Target="../comments2.xml"/><Relationship Id="rId5" Type="http://schemas.openxmlformats.org/officeDocument/2006/relationships/hyperlink" Target="https://digital.nhs.uk/catalogue/PUB30158" TargetMode="External"/><Relationship Id="rId10" Type="http://schemas.openxmlformats.org/officeDocument/2006/relationships/vmlDrawing" Target="../drawings/vmlDrawing2.vml"/><Relationship Id="rId4" Type="http://schemas.openxmlformats.org/officeDocument/2006/relationships/hyperlink" Target="file:///\\WINFRAME\DBHSHARED\SafetyThermometer\SAFETY%20THERMOMETER%20DATA\ST%20Spreadsheet%202017%2011%20Nov.xlsx"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hed.nhs.uk/portal/Module.aspx?reportID=520&amp;p2=163&amp;rtype=hlines" TargetMode="External"/><Relationship Id="rId1" Type="http://schemas.openxmlformats.org/officeDocument/2006/relationships/hyperlink" Target="https://www.hed.nhs.uk/portal/Module.aspx?reportID=520&amp;p2=50&amp;rtype=hlin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s://digital.nhs.uk/catalogue/PUB30158" TargetMode="External"/><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7" Type="http://schemas.openxmlformats.org/officeDocument/2006/relationships/hyperlink" Target="https://digital.nhs.uk/catalogue/PUB30158" TargetMode="Externa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6" Type="http://schemas.openxmlformats.org/officeDocument/2006/relationships/hyperlink" Target="https://digital.nhs.uk/catalogue/PUB30158" TargetMode="External"/><Relationship Id="rId5" Type="http://schemas.openxmlformats.org/officeDocument/2006/relationships/hyperlink" Target="https://digital.nhs.uk/catalogue/PUB30158" TargetMode="External"/><Relationship Id="rId10" Type="http://schemas.openxmlformats.org/officeDocument/2006/relationships/comments" Target="../comments3.xml"/><Relationship Id="rId4" Type="http://schemas.openxmlformats.org/officeDocument/2006/relationships/hyperlink" Target="file:///\\WINFRAME\DBHSHARED\SafetyThermometer\SAFETY%20THERMOMETER%20DATA\ST%20Spreadsheet%202017%2011%20Nov.xlsx" TargetMode="External"/><Relationship Id="rId9"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mrsa%20chart%20(3).xls" TargetMode="External"/><Relationship Id="rId2" Type="http://schemas.openxmlformats.org/officeDocument/2006/relationships/hyperlink" Target="file://\\dricluster\Microsoft\Windows\Temporary%20Internet%20Files\Content.Outlook\Microsoft\Windows\Temporary%20Internet%20Files\Content.Outlook\Microsoft\Windows\Temporary%20Internet%20Files\Content.Outlook\Microsoft\Windows\Microsoft\Windows\WarnerC2\Downloads\c%20diff%20chart%20(18).xls" TargetMode="External"/><Relationship Id="rId1" Type="http://schemas.openxmlformats.org/officeDocument/2006/relationships/hyperlink" Target="http://intranet/divisions_and_directorates/clinical_support/IPC_Child_Page/IPC_Child.aspx" TargetMode="External"/><Relationship Id="rId4" Type="http://schemas.openxmlformats.org/officeDocument/2006/relationships/hyperlink" Target="file:///\\WINFRAME\DBHSHARED\SafetyThermometer\SAFETY%20THERMOMETER%20DATA\ST%20Spreadsheet%202017%2011%20Nov.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C13" sqref="C13"/>
    </sheetView>
  </sheetViews>
  <sheetFormatPr defaultColWidth="27" defaultRowHeight="15" x14ac:dyDescent="0.25"/>
  <cols>
    <col min="1" max="1" width="27" style="25"/>
    <col min="2" max="2" width="42.85546875" style="25" customWidth="1"/>
    <col min="3" max="3" width="43.7109375" style="25" customWidth="1"/>
    <col min="4" max="16384" width="27" style="25"/>
  </cols>
  <sheetData>
    <row r="1" spans="1:3" x14ac:dyDescent="0.25">
      <c r="A1" s="23" t="s">
        <v>256</v>
      </c>
    </row>
    <row r="3" spans="1:3" x14ac:dyDescent="0.25">
      <c r="A3" s="1051" t="s">
        <v>257</v>
      </c>
      <c r="B3" s="24" t="s">
        <v>258</v>
      </c>
      <c r="C3" s="24" t="s">
        <v>259</v>
      </c>
    </row>
    <row r="4" spans="1:3" ht="45" hidden="1" x14ac:dyDescent="0.25">
      <c r="A4" s="24" t="s">
        <v>260</v>
      </c>
      <c r="B4" s="26" t="s">
        <v>461</v>
      </c>
      <c r="C4" s="26" t="s">
        <v>261</v>
      </c>
    </row>
    <row r="5" spans="1:3" ht="30" hidden="1" x14ac:dyDescent="0.25">
      <c r="A5" s="10" t="s">
        <v>121</v>
      </c>
      <c r="B5" s="26" t="s">
        <v>278</v>
      </c>
      <c r="C5" s="26" t="s">
        <v>262</v>
      </c>
    </row>
    <row r="6" spans="1:3" ht="30" hidden="1" x14ac:dyDescent="0.25">
      <c r="A6" s="24" t="s">
        <v>265</v>
      </c>
      <c r="B6" s="26" t="s">
        <v>280</v>
      </c>
      <c r="C6" s="26" t="s">
        <v>279</v>
      </c>
    </row>
    <row r="7" spans="1:3" ht="30" hidden="1" x14ac:dyDescent="0.25">
      <c r="A7" s="24" t="s">
        <v>266</v>
      </c>
      <c r="B7" s="26" t="s">
        <v>280</v>
      </c>
      <c r="C7" s="26" t="s">
        <v>279</v>
      </c>
    </row>
    <row r="8" spans="1:3" ht="30" x14ac:dyDescent="0.25">
      <c r="A8" s="1862" t="s">
        <v>672</v>
      </c>
      <c r="B8" s="811" t="s">
        <v>698</v>
      </c>
      <c r="C8" s="433" t="s">
        <v>685</v>
      </c>
    </row>
    <row r="9" spans="1:3" x14ac:dyDescent="0.25">
      <c r="A9" s="1118" t="s">
        <v>604</v>
      </c>
      <c r="B9" s="24" t="s">
        <v>258</v>
      </c>
      <c r="C9" s="24" t="s">
        <v>259</v>
      </c>
    </row>
    <row r="10" spans="1:3" ht="60" x14ac:dyDescent="0.25">
      <c r="A10" s="434" t="s">
        <v>573</v>
      </c>
      <c r="B10" s="433" t="s">
        <v>697</v>
      </c>
      <c r="C10" s="433" t="s">
        <v>684</v>
      </c>
    </row>
    <row r="11" spans="1:3" ht="150" x14ac:dyDescent="0.25">
      <c r="A11" s="402" t="s">
        <v>596</v>
      </c>
      <c r="B11" s="811" t="s">
        <v>699</v>
      </c>
      <c r="C11" s="811" t="s">
        <v>686</v>
      </c>
    </row>
    <row r="12" spans="1:3" ht="105" x14ac:dyDescent="0.25">
      <c r="A12" s="434" t="s">
        <v>540</v>
      </c>
      <c r="B12" s="788" t="s">
        <v>700</v>
      </c>
      <c r="C12" s="433" t="s">
        <v>609</v>
      </c>
    </row>
    <row r="13" spans="1:3" ht="90" x14ac:dyDescent="0.25">
      <c r="A13" s="402" t="s">
        <v>291</v>
      </c>
      <c r="B13" s="811" t="s">
        <v>701</v>
      </c>
      <c r="C13" s="811" t="s">
        <v>605</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169"/>
  <sheetViews>
    <sheetView zoomScale="70" zoomScaleNormal="70" workbookViewId="0">
      <selection activeCell="Z22" sqref="Z22"/>
    </sheetView>
  </sheetViews>
  <sheetFormatPr defaultColWidth="9.140625" defaultRowHeight="15.75" x14ac:dyDescent="0.25"/>
  <cols>
    <col min="1" max="1" width="10" style="41" customWidth="1"/>
    <col min="2" max="2" width="9.140625" style="380"/>
    <col min="3" max="3" width="12.140625" style="63" customWidth="1"/>
    <col min="4" max="4" width="66.85546875" style="52" customWidth="1"/>
    <col min="5" max="5" width="15.42578125" style="63" bestFit="1" customWidth="1"/>
    <col min="6" max="6" width="8.5703125" style="49" customWidth="1"/>
    <col min="7" max="7" width="13.85546875" style="49" bestFit="1" customWidth="1"/>
    <col min="8" max="9" width="13.42578125" style="49" hidden="1" customWidth="1"/>
    <col min="10" max="10" width="8.42578125" style="49" hidden="1" customWidth="1"/>
    <col min="11" max="11" width="8.5703125" style="49" hidden="1" customWidth="1"/>
    <col min="12" max="12" width="7.5703125" style="49" hidden="1" customWidth="1"/>
    <col min="13" max="13" width="8.5703125" style="49" hidden="1" customWidth="1"/>
    <col min="14" max="14" width="10.85546875" style="49" bestFit="1" customWidth="1"/>
    <col min="15" max="15" width="9.140625" style="49" customWidth="1"/>
    <col min="16" max="16" width="9" style="49" customWidth="1"/>
    <col min="17" max="17" width="9.5703125" style="49" customWidth="1"/>
    <col min="18" max="18" width="9.140625" style="49" customWidth="1"/>
    <col min="19" max="19" width="9" style="49" customWidth="1"/>
    <col min="20" max="20" width="9.42578125" style="49" customWidth="1"/>
    <col min="21" max="21" width="11.85546875" style="49" customWidth="1"/>
    <col min="22" max="22" width="8.42578125" style="49" customWidth="1"/>
    <col min="23" max="27" width="8.7109375" style="49" customWidth="1"/>
    <col min="28" max="28" width="9.7109375" style="49" bestFit="1" customWidth="1"/>
    <col min="29" max="30" width="9.7109375" style="49" customWidth="1"/>
    <col min="31" max="31" width="11" style="49" customWidth="1"/>
    <col min="32" max="32" width="25.140625" style="49" customWidth="1"/>
    <col min="33" max="33" width="17.85546875" style="41" bestFit="1" customWidth="1"/>
    <col min="34" max="34" width="8" style="41" customWidth="1"/>
    <col min="35" max="16384" width="9.140625" style="41"/>
  </cols>
  <sheetData>
    <row r="1" spans="1:34" s="47" customFormat="1" ht="50.25" customHeight="1" thickBot="1" x14ac:dyDescent="0.3">
      <c r="A1" s="312"/>
      <c r="B1" s="378"/>
      <c r="C1" s="112" t="s">
        <v>294</v>
      </c>
      <c r="D1" s="113" t="s">
        <v>1</v>
      </c>
      <c r="E1" s="114" t="s">
        <v>296</v>
      </c>
      <c r="F1" s="113" t="s">
        <v>46</v>
      </c>
      <c r="G1" s="115" t="s">
        <v>302</v>
      </c>
      <c r="H1" s="116">
        <v>42644</v>
      </c>
      <c r="I1" s="116">
        <v>42675</v>
      </c>
      <c r="J1" s="116">
        <v>42705</v>
      </c>
      <c r="K1" s="116">
        <v>42736</v>
      </c>
      <c r="L1" s="116">
        <v>42767</v>
      </c>
      <c r="M1" s="117">
        <v>42795</v>
      </c>
      <c r="N1" s="117">
        <v>42826</v>
      </c>
      <c r="O1" s="117">
        <v>42856</v>
      </c>
      <c r="P1" s="117">
        <v>42887</v>
      </c>
      <c r="Q1" s="117">
        <v>42917</v>
      </c>
      <c r="R1" s="117">
        <v>42948</v>
      </c>
      <c r="S1" s="117">
        <v>42979</v>
      </c>
      <c r="T1" s="117">
        <v>43009</v>
      </c>
      <c r="U1" s="117">
        <v>43040</v>
      </c>
      <c r="V1" s="117">
        <v>43070</v>
      </c>
      <c r="W1" s="145">
        <v>43101</v>
      </c>
      <c r="X1" s="145">
        <v>43132</v>
      </c>
      <c r="Y1" s="887">
        <v>43160</v>
      </c>
      <c r="Z1" s="145">
        <v>43191</v>
      </c>
      <c r="AA1" s="1046">
        <v>43221</v>
      </c>
      <c r="AB1" s="145">
        <v>43252</v>
      </c>
      <c r="AC1" s="432">
        <v>43282</v>
      </c>
      <c r="AD1" s="432">
        <v>43313</v>
      </c>
      <c r="AE1" s="432">
        <v>43344</v>
      </c>
      <c r="AF1" s="432" t="s">
        <v>242</v>
      </c>
      <c r="AG1" s="59"/>
      <c r="AH1" s="60"/>
    </row>
    <row r="2" spans="1:34" ht="31.5" customHeight="1" x14ac:dyDescent="0.25">
      <c r="A2" s="99"/>
      <c r="B2" s="2438" t="s">
        <v>41</v>
      </c>
      <c r="C2" s="152" t="s">
        <v>293</v>
      </c>
      <c r="D2" s="66" t="s">
        <v>8</v>
      </c>
      <c r="E2" s="105" t="s">
        <v>301</v>
      </c>
      <c r="F2" s="83" t="s">
        <v>47</v>
      </c>
      <c r="G2" s="87"/>
      <c r="H2" s="87"/>
      <c r="I2" s="87"/>
      <c r="J2" s="87"/>
      <c r="K2" s="87"/>
      <c r="L2" s="87"/>
      <c r="M2" s="107">
        <v>102.94</v>
      </c>
      <c r="N2" s="107">
        <v>94.85</v>
      </c>
      <c r="O2" s="107">
        <v>90.5</v>
      </c>
      <c r="P2" s="107">
        <v>92.86</v>
      </c>
      <c r="Q2" s="107">
        <v>91.64</v>
      </c>
      <c r="R2" s="107">
        <v>91.03</v>
      </c>
      <c r="S2" s="107">
        <v>91.3</v>
      </c>
      <c r="T2" s="107">
        <v>92.53</v>
      </c>
      <c r="U2" s="505">
        <v>93.34</v>
      </c>
      <c r="V2" s="107">
        <v>92.93</v>
      </c>
      <c r="W2" s="55">
        <v>95.69</v>
      </c>
      <c r="X2" s="55">
        <v>93.29</v>
      </c>
      <c r="Y2" s="578">
        <v>93.31</v>
      </c>
      <c r="Z2" s="55">
        <v>93.09</v>
      </c>
      <c r="AA2" s="1373">
        <v>96.48</v>
      </c>
      <c r="AB2" s="55">
        <v>95.49</v>
      </c>
      <c r="AC2" s="464"/>
      <c r="AD2" s="464"/>
      <c r="AE2" s="464"/>
      <c r="AF2" s="862"/>
      <c r="AG2" s="46"/>
      <c r="AH2" s="46"/>
    </row>
    <row r="3" spans="1:34" x14ac:dyDescent="0.25">
      <c r="A3" s="99"/>
      <c r="B3" s="2439"/>
      <c r="C3" s="149" t="s">
        <v>295</v>
      </c>
      <c r="D3" s="53" t="s">
        <v>300</v>
      </c>
      <c r="E3" s="64" t="s">
        <v>297</v>
      </c>
      <c r="F3" s="51"/>
      <c r="G3" s="203"/>
      <c r="H3" s="51"/>
      <c r="I3" s="51"/>
      <c r="J3" s="51"/>
      <c r="K3" s="51"/>
      <c r="L3" s="51"/>
      <c r="M3" s="67"/>
      <c r="N3" s="2424" t="s">
        <v>479</v>
      </c>
      <c r="O3" s="2425"/>
      <c r="P3" s="2425"/>
      <c r="Q3" s="2425"/>
      <c r="R3" s="2425"/>
      <c r="S3" s="2425"/>
      <c r="T3" s="2425"/>
      <c r="U3" s="2426"/>
      <c r="V3" s="67">
        <v>3.2000000000000001E-2</v>
      </c>
      <c r="W3" s="56">
        <v>4.65E-2</v>
      </c>
      <c r="X3" s="56">
        <v>2.4E-2</v>
      </c>
      <c r="Y3" s="553">
        <v>2.1899999999999999E-2</v>
      </c>
      <c r="Z3" s="56">
        <v>2.64E-2</v>
      </c>
      <c r="AA3" s="1047">
        <v>2.1899999999999999E-2</v>
      </c>
      <c r="AB3" s="56">
        <v>1.7299999999999999E-2</v>
      </c>
      <c r="AC3" s="945">
        <v>2.1700000000000001E-2</v>
      </c>
      <c r="AD3" s="945">
        <v>2.0299999999999999E-2</v>
      </c>
      <c r="AE3" s="945">
        <v>1.9599999999999999E-2</v>
      </c>
      <c r="AF3" s="864"/>
      <c r="AG3" s="46"/>
      <c r="AH3" s="46"/>
    </row>
    <row r="4" spans="1:34" ht="31.5" x14ac:dyDescent="0.25">
      <c r="A4" s="99"/>
      <c r="B4" s="2439"/>
      <c r="C4" s="149" t="s">
        <v>293</v>
      </c>
      <c r="D4" s="242" t="s">
        <v>8</v>
      </c>
      <c r="E4" s="262" t="s">
        <v>297</v>
      </c>
      <c r="F4" s="438" t="s">
        <v>47</v>
      </c>
      <c r="G4" s="455"/>
      <c r="H4" s="51"/>
      <c r="I4" s="51"/>
      <c r="J4" s="51"/>
      <c r="K4" s="51"/>
      <c r="L4" s="51"/>
      <c r="M4" s="67"/>
      <c r="N4" s="328">
        <v>77.8</v>
      </c>
      <c r="O4" s="328">
        <v>48.04</v>
      </c>
      <c r="P4" s="328">
        <v>89.02</v>
      </c>
      <c r="Q4" s="328">
        <v>86.18</v>
      </c>
      <c r="R4" s="328">
        <v>65.260000000000005</v>
      </c>
      <c r="S4" s="328">
        <v>110.47</v>
      </c>
      <c r="T4" s="328">
        <v>99.68</v>
      </c>
      <c r="U4" s="328">
        <v>75.209999999999994</v>
      </c>
      <c r="V4" s="328">
        <v>85.87</v>
      </c>
      <c r="W4" s="328">
        <v>106.12</v>
      </c>
      <c r="X4" s="328">
        <v>43.09</v>
      </c>
      <c r="Y4" s="1471">
        <v>75.53</v>
      </c>
      <c r="Z4" s="1469">
        <v>85.56</v>
      </c>
      <c r="AA4" s="1470">
        <v>108.97</v>
      </c>
      <c r="AB4" s="1469">
        <v>90.94</v>
      </c>
      <c r="AC4" s="895"/>
      <c r="AD4" s="895"/>
      <c r="AE4" s="895"/>
      <c r="AF4" s="864"/>
      <c r="AG4" s="46"/>
      <c r="AH4" s="46"/>
    </row>
    <row r="5" spans="1:34" ht="31.5" x14ac:dyDescent="0.25">
      <c r="A5" s="99"/>
      <c r="B5" s="2439"/>
      <c r="C5" s="149" t="s">
        <v>293</v>
      </c>
      <c r="D5" s="53" t="s">
        <v>298</v>
      </c>
      <c r="E5" s="64" t="s">
        <v>301</v>
      </c>
      <c r="F5" s="51"/>
      <c r="G5" s="203"/>
      <c r="H5" s="203"/>
      <c r="I5" s="203"/>
      <c r="J5" s="203"/>
      <c r="K5" s="203"/>
      <c r="L5" s="203"/>
      <c r="M5" s="55">
        <v>102.47</v>
      </c>
      <c r="N5" s="50">
        <v>94.97</v>
      </c>
      <c r="O5" s="50">
        <v>90.67</v>
      </c>
      <c r="P5" s="50">
        <v>90.42</v>
      </c>
      <c r="Q5" s="50">
        <v>88.36</v>
      </c>
      <c r="R5" s="50">
        <v>86.88</v>
      </c>
      <c r="S5" s="50">
        <v>86.47</v>
      </c>
      <c r="T5" s="50">
        <v>86.11</v>
      </c>
      <c r="U5" s="570">
        <v>86.15</v>
      </c>
      <c r="V5" s="50">
        <v>85.08</v>
      </c>
      <c r="W5" s="792">
        <v>95.03</v>
      </c>
      <c r="X5" s="877">
        <v>92.5</v>
      </c>
      <c r="Y5" s="578">
        <v>93.52</v>
      </c>
      <c r="Z5" s="55">
        <v>93.27</v>
      </c>
      <c r="AA5" s="1373">
        <v>96.7</v>
      </c>
      <c r="AB5" s="55">
        <v>95.71</v>
      </c>
      <c r="AC5" s="464"/>
      <c r="AD5" s="464"/>
      <c r="AE5" s="464"/>
      <c r="AF5" s="864"/>
      <c r="AG5" s="46"/>
      <c r="AH5" s="46"/>
    </row>
    <row r="6" spans="1:34" ht="31.5" hidden="1" customHeight="1" x14ac:dyDescent="0.25">
      <c r="A6" s="99"/>
      <c r="B6" s="2439"/>
      <c r="C6" s="149" t="s">
        <v>293</v>
      </c>
      <c r="D6" s="53" t="s">
        <v>299</v>
      </c>
      <c r="E6" s="64" t="s">
        <v>301</v>
      </c>
      <c r="F6" s="51"/>
      <c r="G6" s="203"/>
      <c r="H6" s="203"/>
      <c r="I6" s="203"/>
      <c r="J6" s="203"/>
      <c r="K6" s="203"/>
      <c r="L6" s="203"/>
      <c r="M6" s="55">
        <v>121.24</v>
      </c>
      <c r="N6" s="50"/>
      <c r="O6" s="50"/>
      <c r="P6" s="50"/>
      <c r="Q6" s="50"/>
      <c r="R6" s="50"/>
      <c r="S6" s="50"/>
      <c r="T6" s="50"/>
      <c r="U6" s="50"/>
      <c r="V6" s="234"/>
      <c r="W6" s="234"/>
      <c r="X6" s="877"/>
      <c r="Y6" s="578"/>
      <c r="Z6" s="853"/>
      <c r="AA6" s="994"/>
      <c r="AB6" s="973"/>
      <c r="AC6" s="464"/>
      <c r="AD6" s="464"/>
      <c r="AE6" s="464"/>
      <c r="AF6" s="864"/>
      <c r="AG6" s="46"/>
      <c r="AH6" s="46"/>
    </row>
    <row r="7" spans="1:34" ht="31.5" hidden="1" customHeight="1" x14ac:dyDescent="0.25">
      <c r="A7" s="99"/>
      <c r="B7" s="2439"/>
      <c r="C7" s="149" t="s">
        <v>293</v>
      </c>
      <c r="D7" s="53" t="s">
        <v>9</v>
      </c>
      <c r="E7" s="64" t="s">
        <v>301</v>
      </c>
      <c r="F7" s="51" t="s">
        <v>47</v>
      </c>
      <c r="G7" s="203"/>
      <c r="H7" s="203"/>
      <c r="I7" s="203"/>
      <c r="J7" s="203"/>
      <c r="K7" s="203"/>
      <c r="L7" s="203"/>
      <c r="M7" s="55">
        <v>88.09</v>
      </c>
      <c r="N7" s="50"/>
      <c r="O7" s="50"/>
      <c r="P7" s="50"/>
      <c r="Q7" s="50"/>
      <c r="R7" s="50"/>
      <c r="S7" s="50"/>
      <c r="T7" s="50"/>
      <c r="U7" s="50"/>
      <c r="V7" s="203"/>
      <c r="W7" s="234"/>
      <c r="X7" s="877"/>
      <c r="Y7" s="578"/>
      <c r="Z7" s="853"/>
      <c r="AA7" s="994"/>
      <c r="AB7" s="973"/>
      <c r="AC7" s="464"/>
      <c r="AD7" s="464"/>
      <c r="AE7" s="464"/>
      <c r="AF7" s="864"/>
      <c r="AG7" s="46"/>
      <c r="AH7" s="46"/>
    </row>
    <row r="8" spans="1:34" ht="31.5" hidden="1" customHeight="1" x14ac:dyDescent="0.25">
      <c r="A8" s="99"/>
      <c r="B8" s="2439"/>
      <c r="C8" s="149" t="s">
        <v>293</v>
      </c>
      <c r="D8" s="53" t="s">
        <v>10</v>
      </c>
      <c r="E8" s="64" t="s">
        <v>301</v>
      </c>
      <c r="F8" s="51" t="s">
        <v>47</v>
      </c>
      <c r="G8" s="203"/>
      <c r="H8" s="203"/>
      <c r="I8" s="203"/>
      <c r="J8" s="203"/>
      <c r="K8" s="203"/>
      <c r="L8" s="203"/>
      <c r="M8" s="232">
        <v>104.2</v>
      </c>
      <c r="N8" s="50"/>
      <c r="O8" s="50"/>
      <c r="P8" s="50"/>
      <c r="Q8" s="50"/>
      <c r="R8" s="50"/>
      <c r="S8" s="50"/>
      <c r="T8" s="50"/>
      <c r="U8" s="50"/>
      <c r="V8" s="203"/>
      <c r="W8" s="234"/>
      <c r="X8" s="877"/>
      <c r="Y8" s="578"/>
      <c r="Z8" s="853"/>
      <c r="AA8" s="994"/>
      <c r="AB8" s="973"/>
      <c r="AC8" s="464"/>
      <c r="AD8" s="464"/>
      <c r="AE8" s="464"/>
      <c r="AF8" s="864"/>
      <c r="AG8" s="46"/>
      <c r="AH8" s="46"/>
    </row>
    <row r="9" spans="1:34" ht="31.5" hidden="1" customHeight="1" x14ac:dyDescent="0.25">
      <c r="A9" s="99"/>
      <c r="B9" s="2439"/>
      <c r="C9" s="149" t="s">
        <v>293</v>
      </c>
      <c r="D9" s="53" t="s">
        <v>21</v>
      </c>
      <c r="E9" s="64" t="s">
        <v>301</v>
      </c>
      <c r="F9" s="51" t="s">
        <v>47</v>
      </c>
      <c r="G9" s="203"/>
      <c r="H9" s="203"/>
      <c r="I9" s="203"/>
      <c r="J9" s="203"/>
      <c r="K9" s="203"/>
      <c r="L9" s="203"/>
      <c r="M9" s="233">
        <v>104</v>
      </c>
      <c r="N9" s="50"/>
      <c r="O9" s="50"/>
      <c r="P9" s="50"/>
      <c r="Q9" s="50"/>
      <c r="R9" s="50"/>
      <c r="S9" s="50"/>
      <c r="T9" s="50"/>
      <c r="U9" s="50"/>
      <c r="V9" s="203"/>
      <c r="W9" s="234"/>
      <c r="X9" s="877"/>
      <c r="Y9" s="578"/>
      <c r="Z9" s="853"/>
      <c r="AA9" s="994"/>
      <c r="AB9" s="973"/>
      <c r="AC9" s="464"/>
      <c r="AD9" s="464"/>
      <c r="AE9" s="464"/>
      <c r="AF9" s="864"/>
      <c r="AG9" s="46"/>
      <c r="AH9" s="46"/>
    </row>
    <row r="10" spans="1:34" ht="31.5" hidden="1" customHeight="1" x14ac:dyDescent="0.25">
      <c r="A10" s="99"/>
      <c r="B10" s="2439"/>
      <c r="C10" s="149" t="s">
        <v>293</v>
      </c>
      <c r="D10" s="53" t="s">
        <v>22</v>
      </c>
      <c r="E10" s="64" t="s">
        <v>301</v>
      </c>
      <c r="F10" s="51" t="s">
        <v>47</v>
      </c>
      <c r="G10" s="203"/>
      <c r="H10" s="203"/>
      <c r="I10" s="203"/>
      <c r="J10" s="203"/>
      <c r="K10" s="203"/>
      <c r="L10" s="203"/>
      <c r="M10" s="233">
        <v>111</v>
      </c>
      <c r="N10" s="50"/>
      <c r="O10" s="50"/>
      <c r="P10" s="50"/>
      <c r="Q10" s="50"/>
      <c r="R10" s="50"/>
      <c r="S10" s="50"/>
      <c r="T10" s="50"/>
      <c r="U10" s="50"/>
      <c r="V10" s="203"/>
      <c r="W10" s="234"/>
      <c r="X10" s="877"/>
      <c r="Y10" s="578"/>
      <c r="Z10" s="853"/>
      <c r="AA10" s="994"/>
      <c r="AB10" s="973"/>
      <c r="AC10" s="464"/>
      <c r="AD10" s="464"/>
      <c r="AE10" s="464"/>
      <c r="AF10" s="864"/>
      <c r="AG10" s="46"/>
      <c r="AH10" s="46"/>
    </row>
    <row r="11" spans="1:34" ht="31.5" x14ac:dyDescent="0.25">
      <c r="A11" s="99"/>
      <c r="B11" s="2439"/>
      <c r="C11" s="149" t="s">
        <v>293</v>
      </c>
      <c r="D11" s="53" t="s">
        <v>23</v>
      </c>
      <c r="E11" s="64" t="s">
        <v>301</v>
      </c>
      <c r="F11" s="51" t="s">
        <v>47</v>
      </c>
      <c r="G11" s="203"/>
      <c r="H11" s="203"/>
      <c r="I11" s="203"/>
      <c r="J11" s="203"/>
      <c r="K11" s="203"/>
      <c r="L11" s="203"/>
      <c r="M11" s="232">
        <v>96.73</v>
      </c>
      <c r="N11" s="50">
        <v>94.3</v>
      </c>
      <c r="O11" s="50">
        <v>95.42</v>
      </c>
      <c r="P11" s="50">
        <v>93.44</v>
      </c>
      <c r="Q11" s="50">
        <v>91.39</v>
      </c>
      <c r="R11" s="50">
        <v>89.65</v>
      </c>
      <c r="S11" s="50">
        <v>86.97</v>
      </c>
      <c r="T11" s="570">
        <v>81.73</v>
      </c>
      <c r="U11" s="570">
        <v>79.62</v>
      </c>
      <c r="V11" s="50">
        <v>84.86</v>
      </c>
      <c r="W11" s="792">
        <v>96.65</v>
      </c>
      <c r="X11" s="877">
        <v>91.99</v>
      </c>
      <c r="Y11" s="578">
        <v>90.54</v>
      </c>
      <c r="Z11" s="55">
        <v>89.37</v>
      </c>
      <c r="AA11" s="1373">
        <v>90.82</v>
      </c>
      <c r="AB11" s="55">
        <v>96.7</v>
      </c>
      <c r="AC11" s="464"/>
      <c r="AD11" s="464"/>
      <c r="AE11" s="464"/>
      <c r="AF11" s="864"/>
      <c r="AG11" s="46"/>
      <c r="AH11" s="46"/>
    </row>
    <row r="12" spans="1:34" ht="31.5" hidden="1" customHeight="1" x14ac:dyDescent="0.25">
      <c r="A12" s="99"/>
      <c r="B12" s="2439"/>
      <c r="C12" s="149" t="s">
        <v>293</v>
      </c>
      <c r="D12" s="53" t="s">
        <v>25</v>
      </c>
      <c r="E12" s="64" t="s">
        <v>301</v>
      </c>
      <c r="F12" s="51" t="s">
        <v>47</v>
      </c>
      <c r="G12" s="203"/>
      <c r="H12" s="203"/>
      <c r="I12" s="203"/>
      <c r="J12" s="203"/>
      <c r="K12" s="203"/>
      <c r="L12" s="203"/>
      <c r="M12" s="51"/>
      <c r="N12" s="50"/>
      <c r="O12" s="50"/>
      <c r="P12" s="50"/>
      <c r="Q12" s="50"/>
      <c r="R12" s="50"/>
      <c r="S12" s="50">
        <v>87.01</v>
      </c>
      <c r="T12" s="571"/>
      <c r="U12" s="571"/>
      <c r="V12" s="234"/>
      <c r="W12" s="234"/>
      <c r="X12" s="877"/>
      <c r="Y12" s="869"/>
      <c r="Z12" s="853"/>
      <c r="AA12" s="994"/>
      <c r="AB12" s="973"/>
      <c r="AC12" s="464"/>
      <c r="AD12" s="464"/>
      <c r="AE12" s="464"/>
      <c r="AF12" s="864"/>
      <c r="AG12" s="46"/>
      <c r="AH12" s="46"/>
    </row>
    <row r="13" spans="1:34" ht="31.5" x14ac:dyDescent="0.25">
      <c r="A13" s="99"/>
      <c r="B13" s="2439"/>
      <c r="C13" s="149" t="s">
        <v>293</v>
      </c>
      <c r="D13" s="53" t="s">
        <v>17</v>
      </c>
      <c r="E13" s="64" t="s">
        <v>301</v>
      </c>
      <c r="F13" s="51"/>
      <c r="G13" s="203"/>
      <c r="H13" s="203"/>
      <c r="I13" s="203"/>
      <c r="J13" s="203"/>
      <c r="K13" s="203"/>
      <c r="L13" s="203"/>
      <c r="M13" s="51"/>
      <c r="N13" s="50">
        <v>85.56</v>
      </c>
      <c r="O13" s="50">
        <v>81.47</v>
      </c>
      <c r="P13" s="50">
        <v>77.680000000000007</v>
      </c>
      <c r="Q13" s="50">
        <v>67.239999999999995</v>
      </c>
      <c r="R13" s="50">
        <v>61.85</v>
      </c>
      <c r="S13" s="50">
        <v>57.3</v>
      </c>
      <c r="T13" s="50">
        <v>62.6</v>
      </c>
      <c r="U13" s="50">
        <v>59.3</v>
      </c>
      <c r="V13" s="50">
        <v>53.93</v>
      </c>
      <c r="W13" s="792">
        <v>68.53</v>
      </c>
      <c r="X13" s="877">
        <v>73.52</v>
      </c>
      <c r="Y13" s="869"/>
      <c r="Z13" s="853"/>
      <c r="AA13" s="994"/>
      <c r="AB13" s="973"/>
      <c r="AC13" s="464"/>
      <c r="AD13" s="464"/>
      <c r="AE13" s="464"/>
      <c r="AF13" s="864"/>
      <c r="AG13" s="46"/>
      <c r="AH13" s="46"/>
    </row>
    <row r="14" spans="1:34" ht="32.25" hidden="1" thickBot="1" x14ac:dyDescent="0.3">
      <c r="A14" s="99"/>
      <c r="B14" s="2484"/>
      <c r="C14" s="149" t="s">
        <v>293</v>
      </c>
      <c r="D14" s="53" t="s">
        <v>42</v>
      </c>
      <c r="E14" s="64" t="s">
        <v>301</v>
      </c>
      <c r="F14" s="51" t="s">
        <v>47</v>
      </c>
      <c r="G14" s="203"/>
      <c r="H14" s="203"/>
      <c r="I14" s="203"/>
      <c r="J14" s="203"/>
      <c r="K14" s="203"/>
      <c r="L14" s="203"/>
      <c r="M14" s="51"/>
      <c r="N14" s="50"/>
      <c r="O14" s="50"/>
      <c r="P14" s="50"/>
      <c r="Q14" s="50"/>
      <c r="R14" s="50"/>
      <c r="S14" s="50"/>
      <c r="T14" s="50"/>
      <c r="U14" s="50"/>
      <c r="V14" s="50"/>
      <c r="W14" s="234"/>
      <c r="X14" s="234"/>
      <c r="Y14" s="869"/>
      <c r="Z14" s="853"/>
      <c r="AA14" s="994"/>
      <c r="AB14" s="973"/>
      <c r="AC14" s="464"/>
      <c r="AD14" s="464"/>
      <c r="AE14" s="464"/>
      <c r="AF14" s="864"/>
      <c r="AG14" s="46"/>
      <c r="AH14" s="46"/>
    </row>
    <row r="15" spans="1:34" ht="31.5" customHeight="1" thickBot="1" x14ac:dyDescent="0.3">
      <c r="A15" s="99"/>
      <c r="B15" s="445"/>
      <c r="C15" s="153" t="s">
        <v>295</v>
      </c>
      <c r="D15" s="243" t="s">
        <v>42</v>
      </c>
      <c r="E15" s="263" t="s">
        <v>297</v>
      </c>
      <c r="F15" s="268" t="s">
        <v>48</v>
      </c>
      <c r="G15" s="576"/>
      <c r="H15" s="272" t="e">
        <f>H17/H16</f>
        <v>#DIV/0!</v>
      </c>
      <c r="I15" s="111" t="e">
        <f>I17/I16</f>
        <v>#DIV/0!</v>
      </c>
      <c r="J15" s="111" t="e">
        <f>J17/J16</f>
        <v>#DIV/0!</v>
      </c>
      <c r="K15" s="111" t="e">
        <f>K17/K16</f>
        <v>#DIV/0!</v>
      </c>
      <c r="L15" s="111" t="e">
        <f>L17/L16</f>
        <v>#DIV/0!</v>
      </c>
      <c r="M15" s="111"/>
      <c r="N15" s="110">
        <v>0.75</v>
      </c>
      <c r="O15" s="110">
        <v>0.72</v>
      </c>
      <c r="P15" s="110">
        <v>0.87</v>
      </c>
      <c r="Q15" s="335">
        <v>1</v>
      </c>
      <c r="R15" s="110">
        <v>0.37</v>
      </c>
      <c r="S15" s="335">
        <v>0.91</v>
      </c>
      <c r="T15" s="335">
        <v>0.97</v>
      </c>
      <c r="U15" s="110">
        <v>0.7</v>
      </c>
      <c r="V15" s="577"/>
      <c r="W15" s="234"/>
      <c r="X15" s="234"/>
      <c r="Y15" s="869"/>
      <c r="Z15" s="853"/>
      <c r="AA15" s="994"/>
      <c r="AB15" s="973"/>
      <c r="AC15" s="464"/>
      <c r="AD15" s="464"/>
      <c r="AE15" s="464"/>
      <c r="AF15" s="143"/>
      <c r="AG15" s="46"/>
      <c r="AH15" s="46"/>
    </row>
    <row r="16" spans="1:34" ht="38.25" x14ac:dyDescent="0.25">
      <c r="A16" s="99"/>
      <c r="B16" s="2438"/>
      <c r="C16" s="150" t="s">
        <v>293</v>
      </c>
      <c r="D16" s="480" t="s">
        <v>200</v>
      </c>
      <c r="E16" s="507" t="s">
        <v>502</v>
      </c>
      <c r="F16" s="93" t="s">
        <v>501</v>
      </c>
      <c r="G16" s="417">
        <v>0.43</v>
      </c>
      <c r="H16" s="216"/>
      <c r="I16" s="216"/>
      <c r="J16" s="216"/>
      <c r="K16" s="216"/>
      <c r="L16" s="216"/>
      <c r="M16" s="93"/>
      <c r="N16" s="2532"/>
      <c r="O16" s="2533"/>
      <c r="P16" s="2533"/>
      <c r="Q16" s="2533"/>
      <c r="R16" s="2533"/>
      <c r="S16" s="2533"/>
      <c r="T16" s="2533"/>
      <c r="U16" s="2533"/>
      <c r="V16" s="2533"/>
      <c r="W16" s="2533"/>
      <c r="X16" s="2533"/>
      <c r="Y16" s="807"/>
      <c r="Z16" s="853"/>
      <c r="AA16" s="994"/>
      <c r="AB16" s="973"/>
      <c r="AC16" s="464"/>
      <c r="AD16" s="464"/>
      <c r="AE16" s="464"/>
      <c r="AF16" s="418"/>
      <c r="AG16" s="46"/>
      <c r="AH16" s="46"/>
    </row>
    <row r="17" spans="1:34" ht="39" thickBot="1" x14ac:dyDescent="0.3">
      <c r="A17" s="99"/>
      <c r="B17" s="2439"/>
      <c r="C17" s="149" t="s">
        <v>293</v>
      </c>
      <c r="D17" s="53" t="s">
        <v>218</v>
      </c>
      <c r="E17" s="64" t="s">
        <v>502</v>
      </c>
      <c r="F17" s="96" t="s">
        <v>203</v>
      </c>
      <c r="G17" s="395">
        <v>0.31</v>
      </c>
      <c r="H17" s="111"/>
      <c r="I17" s="111"/>
      <c r="J17" s="111"/>
      <c r="K17" s="111"/>
      <c r="L17" s="111"/>
      <c r="M17" s="111"/>
      <c r="N17" s="2534"/>
      <c r="O17" s="2535"/>
      <c r="P17" s="2535"/>
      <c r="Q17" s="2535"/>
      <c r="R17" s="2535"/>
      <c r="S17" s="2535"/>
      <c r="T17" s="2535"/>
      <c r="U17" s="2535"/>
      <c r="V17" s="2535"/>
      <c r="W17" s="2535"/>
      <c r="X17" s="2535"/>
      <c r="Y17" s="808"/>
      <c r="Z17" s="893"/>
      <c r="AA17" s="1049"/>
      <c r="AB17" s="893"/>
      <c r="AC17" s="1069"/>
      <c r="AD17" s="1069"/>
      <c r="AE17" s="1069"/>
      <c r="AF17" s="143"/>
      <c r="AG17" s="46"/>
      <c r="AH17" s="46"/>
    </row>
    <row r="18" spans="1:34" ht="15.75" hidden="1" customHeight="1" x14ac:dyDescent="0.25">
      <c r="A18" s="99"/>
      <c r="B18" s="2439"/>
      <c r="C18" s="153" t="s">
        <v>295</v>
      </c>
      <c r="D18" s="66" t="s">
        <v>317</v>
      </c>
      <c r="E18" s="105"/>
      <c r="F18" s="83"/>
      <c r="G18" s="83">
        <f>SUM(H18:S18)</f>
        <v>1979</v>
      </c>
      <c r="H18" s="83">
        <v>166</v>
      </c>
      <c r="I18" s="83">
        <v>148</v>
      </c>
      <c r="J18" s="109">
        <v>188</v>
      </c>
      <c r="K18" s="109">
        <v>231</v>
      </c>
      <c r="L18" s="109">
        <v>206</v>
      </c>
      <c r="M18" s="109">
        <v>153</v>
      </c>
      <c r="N18" s="125">
        <v>158</v>
      </c>
      <c r="O18" s="125">
        <v>149</v>
      </c>
      <c r="P18" s="125">
        <v>148</v>
      </c>
      <c r="Q18" s="125">
        <v>150</v>
      </c>
      <c r="R18" s="125">
        <v>138</v>
      </c>
      <c r="S18" s="125">
        <v>144</v>
      </c>
      <c r="T18" s="83"/>
      <c r="U18" s="83"/>
      <c r="V18" s="419"/>
      <c r="W18" s="508"/>
      <c r="X18" s="438"/>
      <c r="Y18" s="797"/>
      <c r="Z18" s="855"/>
      <c r="AA18" s="988"/>
      <c r="AB18" s="976"/>
      <c r="AC18" s="1010"/>
      <c r="AD18" s="1331"/>
      <c r="AE18" s="1369"/>
      <c r="AF18" s="143"/>
      <c r="AG18" s="46"/>
      <c r="AH18" s="46"/>
    </row>
    <row r="19" spans="1:34" ht="16.5" hidden="1" customHeight="1" thickBot="1" x14ac:dyDescent="0.3">
      <c r="A19" s="99"/>
      <c r="B19" s="2439"/>
      <c r="C19" s="151" t="s">
        <v>295</v>
      </c>
      <c r="D19" s="68" t="s">
        <v>318</v>
      </c>
      <c r="E19" s="103"/>
      <c r="F19" s="85"/>
      <c r="G19" s="85">
        <f>SUM(H19:S19)</f>
        <v>1172</v>
      </c>
      <c r="H19" s="85">
        <v>110</v>
      </c>
      <c r="I19" s="85">
        <v>97</v>
      </c>
      <c r="J19" s="108">
        <v>91</v>
      </c>
      <c r="K19" s="108">
        <v>106</v>
      </c>
      <c r="L19" s="108">
        <v>110</v>
      </c>
      <c r="M19" s="108">
        <v>60</v>
      </c>
      <c r="N19" s="202">
        <v>115</v>
      </c>
      <c r="O19" s="202">
        <v>102</v>
      </c>
      <c r="P19" s="202">
        <v>116</v>
      </c>
      <c r="Q19" s="202">
        <v>92</v>
      </c>
      <c r="R19" s="202">
        <v>86</v>
      </c>
      <c r="S19" s="202">
        <v>87</v>
      </c>
      <c r="T19" s="85"/>
      <c r="U19" s="85"/>
      <c r="V19" s="91"/>
      <c r="W19" s="509"/>
      <c r="X19" s="230"/>
      <c r="Y19" s="230"/>
      <c r="Z19" s="855"/>
      <c r="AA19" s="230"/>
      <c r="AB19" s="976"/>
      <c r="AC19" s="229"/>
      <c r="AD19" s="229"/>
      <c r="AE19" s="229"/>
      <c r="AF19" s="144"/>
      <c r="AG19" s="46"/>
      <c r="AH19" s="46"/>
    </row>
    <row r="20" spans="1:34" ht="27.75" x14ac:dyDescent="0.25">
      <c r="A20" s="579"/>
      <c r="B20" s="2351"/>
      <c r="C20" s="526" t="s">
        <v>295</v>
      </c>
      <c r="D20" s="584" t="s">
        <v>552</v>
      </c>
      <c r="E20" s="64" t="s">
        <v>357</v>
      </c>
      <c r="F20" s="51"/>
      <c r="G20" s="540"/>
      <c r="H20" s="51"/>
      <c r="I20" s="51"/>
      <c r="J20" s="320"/>
      <c r="K20" s="320"/>
      <c r="L20" s="320"/>
      <c r="M20" s="320"/>
      <c r="N20" s="2446">
        <v>0.05</v>
      </c>
      <c r="O20" s="2447"/>
      <c r="P20" s="2448"/>
      <c r="Q20" s="2446">
        <v>2.5999999999999999E-2</v>
      </c>
      <c r="R20" s="2447"/>
      <c r="S20" s="2448"/>
      <c r="T20" s="2536">
        <v>0</v>
      </c>
      <c r="U20" s="2537"/>
      <c r="V20" s="2538"/>
      <c r="W20" s="2350"/>
      <c r="X20" s="2531"/>
      <c r="Y20" s="2531"/>
      <c r="Z20" s="853"/>
      <c r="AA20" s="994"/>
      <c r="AB20" s="973"/>
      <c r="AC20" s="464"/>
      <c r="AD20" s="464"/>
      <c r="AE20" s="464"/>
      <c r="AF20" s="143"/>
      <c r="AG20" s="46"/>
      <c r="AH20" s="46"/>
    </row>
    <row r="21" spans="1:34" ht="28.5" thickBot="1" x14ac:dyDescent="0.3">
      <c r="A21" s="579"/>
      <c r="B21" s="2351"/>
      <c r="C21" s="526" t="s">
        <v>295</v>
      </c>
      <c r="D21" s="584" t="s">
        <v>553</v>
      </c>
      <c r="E21" s="64" t="s">
        <v>357</v>
      </c>
      <c r="F21" s="51"/>
      <c r="G21" s="540"/>
      <c r="H21" s="51"/>
      <c r="I21" s="51"/>
      <c r="J21" s="320"/>
      <c r="K21" s="320"/>
      <c r="L21" s="320"/>
      <c r="M21" s="320"/>
      <c r="N21" s="2446">
        <v>0.05</v>
      </c>
      <c r="O21" s="2447"/>
      <c r="P21" s="2448"/>
      <c r="Q21" s="2446">
        <v>1.9E-2</v>
      </c>
      <c r="R21" s="2447"/>
      <c r="S21" s="2448"/>
      <c r="T21" s="2536">
        <v>1.7999999999999999E-2</v>
      </c>
      <c r="U21" s="2537"/>
      <c r="V21" s="2538"/>
      <c r="W21" s="2350"/>
      <c r="X21" s="2531"/>
      <c r="Y21" s="2531"/>
      <c r="Z21" s="853"/>
      <c r="AA21" s="994"/>
      <c r="AB21" s="973"/>
      <c r="AC21" s="464"/>
      <c r="AD21" s="464"/>
      <c r="AE21" s="464"/>
      <c r="AF21" s="143"/>
      <c r="AG21" s="46"/>
      <c r="AH21" s="46"/>
    </row>
    <row r="22" spans="1:34" s="46" customFormat="1" ht="26.25" customHeight="1" x14ac:dyDescent="0.25">
      <c r="A22" s="529"/>
      <c r="B22" s="2439"/>
      <c r="C22" s="104" t="s">
        <v>295</v>
      </c>
      <c r="D22" s="66" t="s">
        <v>545</v>
      </c>
      <c r="E22" s="104" t="s">
        <v>297</v>
      </c>
      <c r="F22" s="535"/>
      <c r="G22" s="580"/>
      <c r="H22" s="83"/>
      <c r="I22" s="83"/>
      <c r="J22" s="581"/>
      <c r="K22" s="581"/>
      <c r="L22" s="581"/>
      <c r="M22" s="581"/>
      <c r="N22" s="833">
        <v>0.6</v>
      </c>
      <c r="O22" s="833">
        <v>0.6038</v>
      </c>
      <c r="P22" s="582">
        <v>0.4894</v>
      </c>
      <c r="Q22" s="582">
        <v>0.54759999999999998</v>
      </c>
      <c r="R22" s="835">
        <v>0.54900000000000004</v>
      </c>
      <c r="S22" s="835">
        <v>0.58330000000000004</v>
      </c>
      <c r="T22" s="833">
        <v>0.66669999999999996</v>
      </c>
      <c r="U22" s="582">
        <v>0.38240000000000002</v>
      </c>
      <c r="V22" s="833">
        <v>0.71879999999999999</v>
      </c>
      <c r="W22" s="582">
        <v>0.48</v>
      </c>
      <c r="X22" s="833">
        <v>0.61</v>
      </c>
      <c r="Y22" s="836">
        <v>0.62880000000000003</v>
      </c>
      <c r="Z22" s="1435">
        <v>0.48899999999999999</v>
      </c>
      <c r="AA22" s="1435">
        <v>0.4375</v>
      </c>
      <c r="AB22" s="942">
        <v>0.47799999999999998</v>
      </c>
      <c r="AC22" s="816">
        <v>0.61760000000000004</v>
      </c>
      <c r="AD22" s="184">
        <v>0.42399999999999999</v>
      </c>
      <c r="AE22" s="1427">
        <v>0.48880000000000001</v>
      </c>
      <c r="AF22" s="890"/>
    </row>
    <row r="23" spans="1:34" s="46" customFormat="1" ht="26.25" customHeight="1" x14ac:dyDescent="0.25">
      <c r="A23" s="531"/>
      <c r="B23" s="2439"/>
      <c r="C23" s="526" t="s">
        <v>295</v>
      </c>
      <c r="D23" s="53" t="s">
        <v>546</v>
      </c>
      <c r="E23" s="526" t="s">
        <v>297</v>
      </c>
      <c r="F23" s="67"/>
      <c r="G23" s="527"/>
      <c r="H23" s="51"/>
      <c r="I23" s="51"/>
      <c r="J23" s="528"/>
      <c r="K23" s="528"/>
      <c r="L23" s="528"/>
      <c r="M23" s="528"/>
      <c r="N23" s="436">
        <v>0.60709999999999997</v>
      </c>
      <c r="O23" s="81">
        <v>0.51429999999999998</v>
      </c>
      <c r="P23" s="184">
        <v>0.39389999999999997</v>
      </c>
      <c r="Q23" s="184">
        <v>0.3871</v>
      </c>
      <c r="R23" s="81">
        <v>0.58819999999999995</v>
      </c>
      <c r="S23" s="81">
        <v>0.57689999999999997</v>
      </c>
      <c r="T23" s="436">
        <v>0.6452</v>
      </c>
      <c r="U23" s="184">
        <v>0.37</v>
      </c>
      <c r="V23" s="436">
        <v>0.72</v>
      </c>
      <c r="W23" s="184">
        <v>0.47360000000000002</v>
      </c>
      <c r="X23" s="436">
        <v>0.62</v>
      </c>
      <c r="Y23" s="816">
        <v>0.627</v>
      </c>
      <c r="Z23" s="1435">
        <v>0.48699999999999999</v>
      </c>
      <c r="AA23" s="1435">
        <v>0.45450000000000002</v>
      </c>
      <c r="AB23" s="717">
        <v>0.441</v>
      </c>
      <c r="AC23" s="816">
        <v>0.66600000000000004</v>
      </c>
      <c r="AD23" s="184">
        <v>0.42799999999999999</v>
      </c>
      <c r="AE23" s="1427">
        <v>0.45700000000000002</v>
      </c>
      <c r="AF23" s="891"/>
    </row>
    <row r="24" spans="1:34" s="46" customFormat="1" ht="26.25" customHeight="1" thickBot="1" x14ac:dyDescent="0.3">
      <c r="A24" s="532"/>
      <c r="B24" s="2484"/>
      <c r="C24" s="484" t="s">
        <v>295</v>
      </c>
      <c r="D24" s="102" t="s">
        <v>547</v>
      </c>
      <c r="E24" s="484" t="s">
        <v>297</v>
      </c>
      <c r="F24" s="345"/>
      <c r="G24" s="510"/>
      <c r="H24" s="96"/>
      <c r="I24" s="96"/>
      <c r="J24" s="511"/>
      <c r="K24" s="511"/>
      <c r="L24" s="511"/>
      <c r="M24" s="511"/>
      <c r="N24" s="110">
        <v>0.58330000000000004</v>
      </c>
      <c r="O24" s="335">
        <v>0.77780000000000005</v>
      </c>
      <c r="P24" s="335">
        <v>0.71430000000000005</v>
      </c>
      <c r="Q24" s="335">
        <v>1</v>
      </c>
      <c r="R24" s="534">
        <v>0.47060000000000002</v>
      </c>
      <c r="S24" s="335">
        <v>0.6</v>
      </c>
      <c r="T24" s="335">
        <v>0.75</v>
      </c>
      <c r="U24" s="534">
        <v>0.42899999999999999</v>
      </c>
      <c r="V24" s="335">
        <v>0.71430000000000005</v>
      </c>
      <c r="W24" s="110">
        <v>0.5</v>
      </c>
      <c r="X24" s="834">
        <v>0.59</v>
      </c>
      <c r="Y24" s="837">
        <v>0.63270000000000004</v>
      </c>
      <c r="Z24" s="1436">
        <v>0.5</v>
      </c>
      <c r="AA24" s="1436">
        <v>0.4</v>
      </c>
      <c r="AB24" s="1021">
        <v>0.58330000000000004</v>
      </c>
      <c r="AC24" s="1021">
        <v>0.42849999999999999</v>
      </c>
      <c r="AD24" s="184">
        <v>0.41660000000000003</v>
      </c>
      <c r="AE24" s="1396">
        <v>0.6</v>
      </c>
      <c r="AF24" s="892"/>
    </row>
    <row r="25" spans="1:34" ht="16.5" thickBot="1" x14ac:dyDescent="0.3">
      <c r="A25" s="99"/>
      <c r="B25" s="2441" t="s">
        <v>24</v>
      </c>
      <c r="C25" s="152" t="s">
        <v>295</v>
      </c>
      <c r="D25" s="241" t="s">
        <v>43</v>
      </c>
      <c r="E25" s="390" t="s">
        <v>297</v>
      </c>
      <c r="F25" s="169">
        <v>0</v>
      </c>
      <c r="G25" s="107">
        <f>SUM(T25:AE25)</f>
        <v>0</v>
      </c>
      <c r="H25" s="196"/>
      <c r="I25" s="196"/>
      <c r="J25" s="125"/>
      <c r="K25" s="107">
        <v>0</v>
      </c>
      <c r="L25" s="107">
        <v>0</v>
      </c>
      <c r="M25" s="107">
        <v>0</v>
      </c>
      <c r="N25" s="107">
        <v>0</v>
      </c>
      <c r="O25" s="107">
        <v>0</v>
      </c>
      <c r="P25" s="107">
        <v>0</v>
      </c>
      <c r="Q25" s="107">
        <v>0</v>
      </c>
      <c r="R25" s="107">
        <v>0</v>
      </c>
      <c r="S25" s="107">
        <v>0</v>
      </c>
      <c r="T25" s="107">
        <v>0</v>
      </c>
      <c r="U25" s="107">
        <v>0</v>
      </c>
      <c r="V25" s="506">
        <v>0</v>
      </c>
      <c r="W25" s="506">
        <v>0</v>
      </c>
      <c r="X25" s="206">
        <v>0</v>
      </c>
      <c r="Y25" s="512">
        <v>0</v>
      </c>
      <c r="Z25" s="206">
        <v>0</v>
      </c>
      <c r="AA25" s="512">
        <v>0</v>
      </c>
      <c r="AB25" s="206">
        <v>0</v>
      </c>
      <c r="AC25" s="512">
        <v>0</v>
      </c>
      <c r="AD25" s="512">
        <v>0</v>
      </c>
      <c r="AE25" s="512">
        <v>0</v>
      </c>
      <c r="AF25" s="46"/>
      <c r="AG25" s="44"/>
      <c r="AH25" s="44"/>
    </row>
    <row r="26" spans="1:34" x14ac:dyDescent="0.25">
      <c r="A26" s="99"/>
      <c r="B26" s="2441"/>
      <c r="C26" s="150" t="s">
        <v>295</v>
      </c>
      <c r="D26" s="242" t="s">
        <v>463</v>
      </c>
      <c r="E26" s="541" t="s">
        <v>297</v>
      </c>
      <c r="F26" s="546"/>
      <c r="G26" s="439">
        <f>SUM(T26:AE26)</f>
        <v>10</v>
      </c>
      <c r="H26" s="196"/>
      <c r="I26" s="196"/>
      <c r="J26" s="125"/>
      <c r="K26" s="107"/>
      <c r="L26" s="107"/>
      <c r="M26" s="107">
        <v>0</v>
      </c>
      <c r="N26" s="107">
        <v>1</v>
      </c>
      <c r="O26" s="107">
        <v>0</v>
      </c>
      <c r="P26" s="107">
        <v>0</v>
      </c>
      <c r="Q26" s="107">
        <v>0</v>
      </c>
      <c r="R26" s="107">
        <v>1</v>
      </c>
      <c r="S26" s="107">
        <v>0</v>
      </c>
      <c r="T26" s="107">
        <v>0</v>
      </c>
      <c r="U26" s="107">
        <v>1</v>
      </c>
      <c r="V26" s="506">
        <v>5</v>
      </c>
      <c r="W26" s="206">
        <v>0</v>
      </c>
      <c r="X26" s="206">
        <v>2</v>
      </c>
      <c r="Y26" s="512">
        <v>0</v>
      </c>
      <c r="Z26" s="206">
        <v>0</v>
      </c>
      <c r="AA26" s="512">
        <v>0</v>
      </c>
      <c r="AB26" s="206">
        <v>1</v>
      </c>
      <c r="AC26" s="512">
        <v>0</v>
      </c>
      <c r="AD26" s="206">
        <v>0</v>
      </c>
      <c r="AE26" s="206">
        <v>1</v>
      </c>
      <c r="AF26" s="46"/>
      <c r="AG26" s="44"/>
      <c r="AH26" s="44"/>
    </row>
    <row r="27" spans="1:34" x14ac:dyDescent="0.25">
      <c r="A27" s="99"/>
      <c r="B27" s="2441"/>
      <c r="C27" s="149" t="s">
        <v>295</v>
      </c>
      <c r="D27" s="242" t="s">
        <v>303</v>
      </c>
      <c r="E27" s="385" t="s">
        <v>297</v>
      </c>
      <c r="F27" s="190"/>
      <c r="G27" s="125">
        <f>SUM(T27:AE27)</f>
        <v>1</v>
      </c>
      <c r="H27" s="233"/>
      <c r="I27" s="233"/>
      <c r="J27" s="50"/>
      <c r="K27" s="55">
        <v>0</v>
      </c>
      <c r="L27" s="55">
        <v>1</v>
      </c>
      <c r="M27" s="55">
        <v>0</v>
      </c>
      <c r="N27" s="55">
        <v>0</v>
      </c>
      <c r="O27" s="55">
        <v>0</v>
      </c>
      <c r="P27" s="55">
        <v>0</v>
      </c>
      <c r="Q27" s="55">
        <v>0</v>
      </c>
      <c r="R27" s="55">
        <v>0</v>
      </c>
      <c r="S27" s="55">
        <v>0</v>
      </c>
      <c r="T27" s="55">
        <v>0</v>
      </c>
      <c r="U27" s="55">
        <v>0</v>
      </c>
      <c r="V27" s="206">
        <v>0</v>
      </c>
      <c r="W27" s="206">
        <v>0</v>
      </c>
      <c r="X27" s="206">
        <v>1</v>
      </c>
      <c r="Y27" s="512">
        <v>0</v>
      </c>
      <c r="Z27" s="206">
        <v>0</v>
      </c>
      <c r="AA27" s="512">
        <v>0</v>
      </c>
      <c r="AB27" s="206">
        <v>0</v>
      </c>
      <c r="AC27" s="512">
        <v>0</v>
      </c>
      <c r="AD27" s="512">
        <v>0</v>
      </c>
      <c r="AE27" s="512">
        <v>0</v>
      </c>
      <c r="AF27" s="46"/>
      <c r="AG27" s="44"/>
      <c r="AH27" s="44"/>
    </row>
    <row r="28" spans="1:34" x14ac:dyDescent="0.25">
      <c r="A28" s="99"/>
      <c r="B28" s="2441"/>
      <c r="C28" s="149" t="s">
        <v>295</v>
      </c>
      <c r="D28" s="242" t="s">
        <v>319</v>
      </c>
      <c r="E28" s="385" t="s">
        <v>297</v>
      </c>
      <c r="F28" s="191"/>
      <c r="G28" s="50">
        <f>SUM(T28:AE28)</f>
        <v>3</v>
      </c>
      <c r="H28" s="55"/>
      <c r="I28" s="55"/>
      <c r="J28" s="50"/>
      <c r="K28" s="55">
        <v>0</v>
      </c>
      <c r="L28" s="55">
        <v>0</v>
      </c>
      <c r="M28" s="55">
        <v>0</v>
      </c>
      <c r="N28" s="55">
        <v>0</v>
      </c>
      <c r="O28" s="55">
        <v>0</v>
      </c>
      <c r="P28" s="55">
        <v>0</v>
      </c>
      <c r="Q28" s="55">
        <v>0</v>
      </c>
      <c r="R28" s="55">
        <v>0</v>
      </c>
      <c r="S28" s="55">
        <v>0</v>
      </c>
      <c r="T28" s="55">
        <v>0</v>
      </c>
      <c r="U28" s="55">
        <v>0</v>
      </c>
      <c r="V28" s="206">
        <v>1</v>
      </c>
      <c r="W28" s="206">
        <v>0</v>
      </c>
      <c r="X28" s="206">
        <v>0</v>
      </c>
      <c r="Y28" s="512">
        <v>0</v>
      </c>
      <c r="Z28" s="206">
        <v>0</v>
      </c>
      <c r="AA28" s="512">
        <v>0</v>
      </c>
      <c r="AB28" s="206">
        <v>1</v>
      </c>
      <c r="AC28" s="512">
        <v>0</v>
      </c>
      <c r="AD28" s="206">
        <v>0</v>
      </c>
      <c r="AE28" s="206">
        <v>1</v>
      </c>
      <c r="AF28" s="46"/>
      <c r="AG28" s="44"/>
      <c r="AH28" s="44"/>
    </row>
    <row r="29" spans="1:34" ht="31.5" x14ac:dyDescent="0.25">
      <c r="A29" s="99"/>
      <c r="B29" s="2441"/>
      <c r="C29" s="149" t="s">
        <v>295</v>
      </c>
      <c r="D29" s="242" t="s">
        <v>343</v>
      </c>
      <c r="E29" s="385" t="s">
        <v>297</v>
      </c>
      <c r="F29" s="191"/>
      <c r="G29" s="50">
        <f>SUM(T29:AE29)</f>
        <v>2</v>
      </c>
      <c r="H29" s="50"/>
      <c r="I29" s="50"/>
      <c r="J29" s="50"/>
      <c r="K29" s="50">
        <v>0</v>
      </c>
      <c r="L29" s="50">
        <v>1</v>
      </c>
      <c r="M29" s="50">
        <v>0</v>
      </c>
      <c r="N29" s="55">
        <v>0</v>
      </c>
      <c r="O29" s="55">
        <v>0</v>
      </c>
      <c r="P29" s="55">
        <v>0</v>
      </c>
      <c r="Q29" s="55">
        <v>0</v>
      </c>
      <c r="R29" s="55">
        <v>0</v>
      </c>
      <c r="S29" s="55">
        <v>0</v>
      </c>
      <c r="T29" s="55">
        <v>0</v>
      </c>
      <c r="U29" s="55">
        <v>1</v>
      </c>
      <c r="V29" s="206">
        <v>0</v>
      </c>
      <c r="W29" s="206">
        <v>0</v>
      </c>
      <c r="X29" s="206">
        <v>0</v>
      </c>
      <c r="Y29" s="512">
        <v>0</v>
      </c>
      <c r="Z29" s="206">
        <v>0</v>
      </c>
      <c r="AA29" s="512">
        <v>0</v>
      </c>
      <c r="AB29" s="206">
        <v>0</v>
      </c>
      <c r="AC29" s="512">
        <v>1</v>
      </c>
      <c r="AD29" s="1437" t="s">
        <v>599</v>
      </c>
      <c r="AE29" s="1437" t="s">
        <v>599</v>
      </c>
      <c r="AF29" s="46"/>
      <c r="AG29" s="44"/>
      <c r="AH29" s="44"/>
    </row>
    <row r="30" spans="1:34" s="47" customFormat="1" ht="32.25" thickBot="1" x14ac:dyDescent="0.3">
      <c r="A30" s="71"/>
      <c r="B30" s="2442"/>
      <c r="C30" s="153" t="s">
        <v>295</v>
      </c>
      <c r="D30" s="334" t="s">
        <v>26</v>
      </c>
      <c r="E30" s="387" t="s">
        <v>297</v>
      </c>
      <c r="F30" s="226"/>
      <c r="G30" s="174"/>
      <c r="H30" s="335" t="e">
        <f t="shared" ref="H30:N30" si="0">H33/H31</f>
        <v>#DIV/0!</v>
      </c>
      <c r="I30" s="335" t="e">
        <f t="shared" si="0"/>
        <v>#DIV/0!</v>
      </c>
      <c r="J30" s="335" t="e">
        <f t="shared" si="0"/>
        <v>#DIV/0!</v>
      </c>
      <c r="K30" s="336">
        <f t="shared" si="0"/>
        <v>1</v>
      </c>
      <c r="L30" s="336">
        <f t="shared" si="0"/>
        <v>1</v>
      </c>
      <c r="M30" s="335">
        <f t="shared" si="0"/>
        <v>1</v>
      </c>
      <c r="N30" s="174">
        <f t="shared" si="0"/>
        <v>0.99033816425120769</v>
      </c>
      <c r="O30" s="174">
        <v>0.9224</v>
      </c>
      <c r="P30" s="174">
        <v>0.95150000000000001</v>
      </c>
      <c r="Q30" s="174">
        <v>0.93069999999999997</v>
      </c>
      <c r="R30" s="174">
        <v>0.94299999999999995</v>
      </c>
      <c r="S30" s="174">
        <v>0.93400000000000005</v>
      </c>
      <c r="T30" s="174">
        <v>0.88600000000000001</v>
      </c>
      <c r="U30" s="174">
        <v>0.93100000000000005</v>
      </c>
      <c r="V30" s="174">
        <v>0.89639999999999997</v>
      </c>
      <c r="W30" s="174">
        <v>0.88639999999999997</v>
      </c>
      <c r="X30" s="174">
        <v>0.8911</v>
      </c>
      <c r="Y30" s="865">
        <v>0.92789999999999995</v>
      </c>
      <c r="Z30" s="856">
        <v>0.92159999999999997</v>
      </c>
      <c r="AA30" s="991">
        <v>0.91100000000000003</v>
      </c>
      <c r="AB30" s="969">
        <v>0.92230000000000001</v>
      </c>
      <c r="AC30" s="1372">
        <v>0.90159999999999996</v>
      </c>
      <c r="AD30" s="1339">
        <v>0.92930000000000001</v>
      </c>
      <c r="AE30" s="1437" t="s">
        <v>599</v>
      </c>
      <c r="AF30" s="142"/>
    </row>
    <row r="31" spans="1:34" hidden="1" x14ac:dyDescent="0.25">
      <c r="A31" s="99"/>
      <c r="B31" s="379"/>
      <c r="C31" s="525"/>
      <c r="D31" s="381" t="s">
        <v>352</v>
      </c>
      <c r="E31" s="389"/>
      <c r="F31" s="169"/>
      <c r="G31" s="208">
        <f>SUM(K31:V31)</f>
        <v>2117</v>
      </c>
      <c r="H31" s="199"/>
      <c r="I31" s="199"/>
      <c r="J31" s="209"/>
      <c r="K31" s="210">
        <v>92</v>
      </c>
      <c r="L31" s="210">
        <v>98</v>
      </c>
      <c r="M31" s="210">
        <v>93</v>
      </c>
      <c r="N31" s="347">
        <v>207</v>
      </c>
      <c r="O31" s="347">
        <v>219</v>
      </c>
      <c r="P31" s="347">
        <v>227</v>
      </c>
      <c r="Q31" s="347">
        <v>202</v>
      </c>
      <c r="R31" s="347">
        <v>193</v>
      </c>
      <c r="S31" s="347">
        <v>197</v>
      </c>
      <c r="T31" s="347">
        <v>193</v>
      </c>
      <c r="U31" s="347">
        <v>203</v>
      </c>
      <c r="V31" s="211">
        <v>193</v>
      </c>
      <c r="W31" s="51">
        <v>220</v>
      </c>
      <c r="X31" s="51">
        <v>202</v>
      </c>
      <c r="Y31" s="863"/>
      <c r="Z31" s="855"/>
      <c r="AA31" s="987"/>
      <c r="AB31" s="976"/>
      <c r="AC31" s="1367"/>
      <c r="AD31" s="1353"/>
      <c r="AE31" s="1353"/>
      <c r="AF31" s="142"/>
    </row>
    <row r="32" spans="1:34" hidden="1" x14ac:dyDescent="0.25">
      <c r="A32" s="99"/>
      <c r="B32" s="379"/>
      <c r="C32" s="151"/>
      <c r="D32" s="244" t="s">
        <v>354</v>
      </c>
      <c r="E32" s="386"/>
      <c r="F32" s="191"/>
      <c r="G32" s="130">
        <f>SUM(K32:V32)</f>
        <v>30</v>
      </c>
      <c r="H32" s="85"/>
      <c r="I32" s="85"/>
      <c r="J32" s="128"/>
      <c r="K32" s="129">
        <v>0</v>
      </c>
      <c r="L32" s="129">
        <v>0</v>
      </c>
      <c r="M32" s="129">
        <v>0</v>
      </c>
      <c r="N32" s="348">
        <v>2</v>
      </c>
      <c r="O32" s="348">
        <v>2</v>
      </c>
      <c r="P32" s="348">
        <v>2</v>
      </c>
      <c r="Q32" s="348">
        <v>1</v>
      </c>
      <c r="R32" s="348">
        <v>2</v>
      </c>
      <c r="S32" s="348">
        <v>4</v>
      </c>
      <c r="T32" s="348">
        <v>9</v>
      </c>
      <c r="U32" s="348">
        <v>2</v>
      </c>
      <c r="V32" s="202">
        <v>6</v>
      </c>
      <c r="W32" s="51">
        <v>5</v>
      </c>
      <c r="X32" s="51">
        <v>2</v>
      </c>
      <c r="Y32" s="863"/>
      <c r="Z32" s="855"/>
      <c r="AA32" s="987"/>
      <c r="AB32" s="976"/>
      <c r="AC32" s="1367"/>
      <c r="AD32" s="1353"/>
      <c r="AE32" s="1353"/>
      <c r="AF32" s="142"/>
    </row>
    <row r="33" spans="1:32" ht="13.5" hidden="1" customHeight="1" x14ac:dyDescent="0.25">
      <c r="A33" s="99"/>
      <c r="B33" s="379"/>
      <c r="C33" s="151"/>
      <c r="D33" s="244" t="s">
        <v>353</v>
      </c>
      <c r="E33" s="386"/>
      <c r="F33" s="191"/>
      <c r="G33" s="130">
        <f>G31-G32</f>
        <v>2087</v>
      </c>
      <c r="H33" s="85"/>
      <c r="I33" s="85"/>
      <c r="J33" s="130"/>
      <c r="K33" s="130">
        <f>K31-K32</f>
        <v>92</v>
      </c>
      <c r="L33" s="130">
        <f t="shared" ref="L33:X33" si="1">L31-L32</f>
        <v>98</v>
      </c>
      <c r="M33" s="130">
        <f t="shared" si="1"/>
        <v>93</v>
      </c>
      <c r="N33" s="349">
        <f t="shared" si="1"/>
        <v>205</v>
      </c>
      <c r="O33" s="349">
        <f t="shared" si="1"/>
        <v>217</v>
      </c>
      <c r="P33" s="349">
        <f t="shared" si="1"/>
        <v>225</v>
      </c>
      <c r="Q33" s="349">
        <f t="shared" si="1"/>
        <v>201</v>
      </c>
      <c r="R33" s="349">
        <f t="shared" si="1"/>
        <v>191</v>
      </c>
      <c r="S33" s="349">
        <f t="shared" si="1"/>
        <v>193</v>
      </c>
      <c r="T33" s="349">
        <f t="shared" si="1"/>
        <v>184</v>
      </c>
      <c r="U33" s="349">
        <f t="shared" si="1"/>
        <v>201</v>
      </c>
      <c r="V33" s="350">
        <f t="shared" si="1"/>
        <v>187</v>
      </c>
      <c r="W33" s="350">
        <f t="shared" si="1"/>
        <v>215</v>
      </c>
      <c r="X33" s="350">
        <f t="shared" si="1"/>
        <v>200</v>
      </c>
      <c r="Y33" s="815"/>
      <c r="Z33" s="350"/>
      <c r="AA33" s="815"/>
      <c r="AB33" s="350"/>
      <c r="AC33" s="815"/>
      <c r="AD33" s="350"/>
      <c r="AE33" s="350"/>
      <c r="AF33" s="142"/>
    </row>
    <row r="34" spans="1:32" ht="15.75" customHeight="1" x14ac:dyDescent="0.25">
      <c r="A34" s="99"/>
      <c r="B34" s="2439" t="s">
        <v>54</v>
      </c>
      <c r="C34" s="152" t="s">
        <v>295</v>
      </c>
      <c r="D34" s="126" t="s">
        <v>347</v>
      </c>
      <c r="E34" s="390" t="s">
        <v>297</v>
      </c>
      <c r="F34" s="310"/>
      <c r="G34" s="107">
        <f>SUM(U34:AE34)</f>
        <v>3</v>
      </c>
      <c r="H34" s="87"/>
      <c r="I34" s="87"/>
      <c r="J34" s="125"/>
      <c r="K34" s="107">
        <v>1</v>
      </c>
      <c r="L34" s="107">
        <v>0</v>
      </c>
      <c r="M34" s="107">
        <v>1</v>
      </c>
      <c r="N34" s="107">
        <v>1</v>
      </c>
      <c r="O34" s="107">
        <v>0</v>
      </c>
      <c r="P34" s="107">
        <v>1</v>
      </c>
      <c r="Q34" s="107">
        <v>1</v>
      </c>
      <c r="R34" s="55">
        <v>0</v>
      </c>
      <c r="S34" s="107">
        <v>0</v>
      </c>
      <c r="T34" s="107">
        <v>1</v>
      </c>
      <c r="U34" s="107">
        <v>1</v>
      </c>
      <c r="V34" s="107">
        <v>0</v>
      </c>
      <c r="W34" s="55">
        <v>0</v>
      </c>
      <c r="X34" s="55">
        <v>0</v>
      </c>
      <c r="Y34" s="578">
        <v>0</v>
      </c>
      <c r="Z34" s="55">
        <v>0</v>
      </c>
      <c r="AA34" s="578">
        <v>1</v>
      </c>
      <c r="AB34" s="55">
        <v>1</v>
      </c>
      <c r="AC34" s="578">
        <v>0</v>
      </c>
      <c r="AD34" s="55">
        <v>0</v>
      </c>
      <c r="AE34" s="55">
        <v>0</v>
      </c>
      <c r="AF34" s="46"/>
    </row>
    <row r="35" spans="1:32" x14ac:dyDescent="0.25">
      <c r="A35" s="99"/>
      <c r="B35" s="2439"/>
      <c r="C35" s="152" t="s">
        <v>295</v>
      </c>
      <c r="D35" s="246" t="s">
        <v>346</v>
      </c>
      <c r="E35" s="390" t="s">
        <v>297</v>
      </c>
      <c r="F35" s="310"/>
      <c r="G35" s="107">
        <f>SUM(T35:AE35)</f>
        <v>0</v>
      </c>
      <c r="H35" s="87"/>
      <c r="I35" s="87"/>
      <c r="J35" s="125"/>
      <c r="K35" s="107">
        <v>0</v>
      </c>
      <c r="L35" s="107">
        <v>0</v>
      </c>
      <c r="M35" s="107">
        <v>0</v>
      </c>
      <c r="N35" s="107">
        <v>0</v>
      </c>
      <c r="O35" s="107">
        <v>0</v>
      </c>
      <c r="P35" s="107">
        <v>0</v>
      </c>
      <c r="Q35" s="107">
        <v>0</v>
      </c>
      <c r="R35" s="55">
        <v>0</v>
      </c>
      <c r="S35" s="107">
        <v>0</v>
      </c>
      <c r="T35" s="107">
        <v>0</v>
      </c>
      <c r="U35" s="107">
        <v>0</v>
      </c>
      <c r="V35" s="107">
        <v>0</v>
      </c>
      <c r="W35" s="55">
        <v>0</v>
      </c>
      <c r="X35" s="55">
        <v>0</v>
      </c>
      <c r="Y35" s="578">
        <v>0</v>
      </c>
      <c r="Z35" s="55">
        <v>0</v>
      </c>
      <c r="AA35" s="578">
        <v>0</v>
      </c>
      <c r="AB35" s="55">
        <v>0</v>
      </c>
      <c r="AC35" s="578">
        <v>0</v>
      </c>
      <c r="AD35" s="55">
        <v>0</v>
      </c>
      <c r="AE35" s="55">
        <v>0</v>
      </c>
      <c r="AF35" s="46"/>
    </row>
    <row r="36" spans="1:32" x14ac:dyDescent="0.25">
      <c r="A36" s="99"/>
      <c r="B36" s="2439"/>
      <c r="C36" s="149" t="s">
        <v>295</v>
      </c>
      <c r="D36" s="246" t="s">
        <v>348</v>
      </c>
      <c r="E36" s="385" t="s">
        <v>297</v>
      </c>
      <c r="F36" s="191"/>
      <c r="G36" s="55">
        <v>1</v>
      </c>
      <c r="H36" s="203"/>
      <c r="I36" s="203"/>
      <c r="J36" s="50"/>
      <c r="K36" s="55">
        <v>0</v>
      </c>
      <c r="L36" s="55">
        <v>0</v>
      </c>
      <c r="M36" s="55">
        <v>0</v>
      </c>
      <c r="N36" s="55">
        <v>0</v>
      </c>
      <c r="O36" s="55">
        <v>0</v>
      </c>
      <c r="P36" s="55">
        <v>0</v>
      </c>
      <c r="Q36" s="55">
        <v>0</v>
      </c>
      <c r="R36" s="55">
        <v>0</v>
      </c>
      <c r="S36" s="55">
        <v>0</v>
      </c>
      <c r="T36" s="55">
        <v>0</v>
      </c>
      <c r="U36" s="55">
        <v>0</v>
      </c>
      <c r="V36" s="55">
        <v>0</v>
      </c>
      <c r="W36" s="55">
        <v>0</v>
      </c>
      <c r="X36" s="55">
        <v>0</v>
      </c>
      <c r="Y36" s="578">
        <v>0</v>
      </c>
      <c r="Z36" s="55">
        <v>0</v>
      </c>
      <c r="AA36" s="578">
        <v>0</v>
      </c>
      <c r="AB36" s="55">
        <v>0</v>
      </c>
      <c r="AC36" s="578">
        <v>1</v>
      </c>
      <c r="AD36" s="55">
        <v>0</v>
      </c>
      <c r="AE36" s="55">
        <v>0</v>
      </c>
      <c r="AF36" s="46"/>
    </row>
    <row r="37" spans="1:32" ht="31.5" hidden="1" customHeight="1" x14ac:dyDescent="0.25">
      <c r="A37" s="99"/>
      <c r="B37" s="2439"/>
      <c r="C37" s="150" t="s">
        <v>293</v>
      </c>
      <c r="D37" s="245" t="s">
        <v>11</v>
      </c>
      <c r="E37" s="388" t="s">
        <v>301</v>
      </c>
      <c r="F37" s="225"/>
      <c r="G37" s="216"/>
      <c r="H37" s="93"/>
      <c r="I37" s="93"/>
      <c r="J37" s="216"/>
      <c r="K37" s="216"/>
      <c r="L37" s="216"/>
      <c r="M37" s="93">
        <v>97.17</v>
      </c>
      <c r="N37" s="93">
        <v>97.49</v>
      </c>
      <c r="O37" s="93">
        <v>97.52</v>
      </c>
      <c r="P37" s="93">
        <v>98.04</v>
      </c>
      <c r="Q37" s="93">
        <v>98.51</v>
      </c>
      <c r="R37" s="93">
        <v>98.47</v>
      </c>
      <c r="S37" s="216"/>
      <c r="T37" s="216"/>
      <c r="U37" s="216"/>
      <c r="V37" s="216"/>
      <c r="W37" s="51"/>
      <c r="X37" s="51"/>
      <c r="Y37" s="142"/>
      <c r="Z37" s="855"/>
      <c r="AA37" s="987"/>
      <c r="AB37" s="976"/>
      <c r="AC37" s="1367"/>
      <c r="AD37" s="1353"/>
      <c r="AE37" s="1353"/>
      <c r="AF37" s="46"/>
    </row>
    <row r="38" spans="1:32" ht="31.5" hidden="1" customHeight="1" x14ac:dyDescent="0.25">
      <c r="A38" s="99"/>
      <c r="B38" s="2439"/>
      <c r="C38" s="149" t="s">
        <v>293</v>
      </c>
      <c r="D38" s="242" t="s">
        <v>59</v>
      </c>
      <c r="E38" s="385" t="s">
        <v>301</v>
      </c>
      <c r="F38" s="191"/>
      <c r="G38" s="203"/>
      <c r="H38" s="51"/>
      <c r="I38" s="51"/>
      <c r="J38" s="203"/>
      <c r="K38" s="203"/>
      <c r="L38" s="203"/>
      <c r="M38" s="51">
        <v>96.05</v>
      </c>
      <c r="N38" s="51">
        <v>96.54</v>
      </c>
      <c r="O38" s="51">
        <v>96.85</v>
      </c>
      <c r="P38" s="51">
        <v>97.78</v>
      </c>
      <c r="Q38" s="51">
        <v>98.27</v>
      </c>
      <c r="R38" s="51">
        <v>98.68</v>
      </c>
      <c r="S38" s="203"/>
      <c r="T38" s="203"/>
      <c r="U38" s="203"/>
      <c r="V38" s="203"/>
      <c r="W38" s="51"/>
      <c r="X38" s="51"/>
      <c r="Y38" s="142"/>
      <c r="Z38" s="855"/>
      <c r="AA38" s="987"/>
      <c r="AB38" s="976"/>
      <c r="AC38" s="1367"/>
      <c r="AD38" s="1353"/>
      <c r="AE38" s="1353"/>
      <c r="AF38" s="46"/>
    </row>
    <row r="39" spans="1:32" ht="31.5" hidden="1" customHeight="1" x14ac:dyDescent="0.25">
      <c r="A39" s="99"/>
      <c r="B39" s="2439"/>
      <c r="C39" s="149" t="s">
        <v>293</v>
      </c>
      <c r="D39" s="242" t="s">
        <v>60</v>
      </c>
      <c r="E39" s="385" t="s">
        <v>301</v>
      </c>
      <c r="F39" s="191"/>
      <c r="G39" s="203"/>
      <c r="H39" s="51"/>
      <c r="I39" s="51"/>
      <c r="J39" s="203"/>
      <c r="K39" s="203"/>
      <c r="L39" s="203"/>
      <c r="M39" s="51">
        <v>109.32</v>
      </c>
      <c r="N39" s="51">
        <v>107.5</v>
      </c>
      <c r="O39" s="51">
        <v>104.32</v>
      </c>
      <c r="P39" s="51">
        <v>100.61</v>
      </c>
      <c r="Q39" s="51">
        <v>100.74</v>
      </c>
      <c r="R39" s="51">
        <v>96.56</v>
      </c>
      <c r="S39" s="203"/>
      <c r="T39" s="203"/>
      <c r="U39" s="203"/>
      <c r="V39" s="203"/>
      <c r="W39" s="51"/>
      <c r="X39" s="51"/>
      <c r="Y39" s="142"/>
      <c r="Z39" s="855"/>
      <c r="AA39" s="987"/>
      <c r="AB39" s="976"/>
      <c r="AC39" s="1367"/>
      <c r="AD39" s="1353"/>
      <c r="AE39" s="1353"/>
      <c r="AF39" s="46"/>
    </row>
    <row r="40" spans="1:32" ht="32.25" hidden="1" customHeight="1" thickBot="1" x14ac:dyDescent="0.3">
      <c r="A40" s="99"/>
      <c r="B40" s="2439"/>
      <c r="C40" s="151" t="s">
        <v>293</v>
      </c>
      <c r="D40" s="244" t="s">
        <v>14</v>
      </c>
      <c r="E40" s="385" t="s">
        <v>301</v>
      </c>
      <c r="F40" s="229"/>
      <c r="G40" s="91"/>
      <c r="H40" s="85"/>
      <c r="I40" s="85"/>
      <c r="J40" s="91"/>
      <c r="K40" s="91"/>
      <c r="L40" s="91"/>
      <c r="M40" s="85">
        <v>0.91</v>
      </c>
      <c r="N40" s="85">
        <v>0.9</v>
      </c>
      <c r="O40" s="85">
        <v>0.9</v>
      </c>
      <c r="P40" s="85">
        <v>0.95</v>
      </c>
      <c r="Q40" s="85">
        <v>0.93</v>
      </c>
      <c r="R40" s="85">
        <v>0.89</v>
      </c>
      <c r="S40" s="91"/>
      <c r="T40" s="91"/>
      <c r="U40" s="91"/>
      <c r="V40" s="91"/>
      <c r="W40" s="51"/>
      <c r="X40" s="51"/>
      <c r="Y40" s="142"/>
      <c r="Z40" s="855"/>
      <c r="AA40" s="987"/>
      <c r="AB40" s="976"/>
      <c r="AC40" s="1367"/>
      <c r="AD40" s="1353"/>
      <c r="AE40" s="1353"/>
      <c r="AF40" s="46"/>
    </row>
    <row r="41" spans="1:32" ht="16.5" thickBot="1" x14ac:dyDescent="0.3">
      <c r="A41" s="99"/>
      <c r="B41" s="2484"/>
      <c r="C41" s="1004" t="s">
        <v>295</v>
      </c>
      <c r="D41" s="1025" t="s">
        <v>598</v>
      </c>
      <c r="E41" s="385" t="s">
        <v>297</v>
      </c>
      <c r="F41" s="294"/>
      <c r="G41" s="1016"/>
      <c r="H41" s="199"/>
      <c r="I41" s="199"/>
      <c r="J41" s="1016"/>
      <c r="K41" s="1016"/>
      <c r="L41" s="1016"/>
      <c r="M41" s="199"/>
      <c r="N41" s="1016"/>
      <c r="O41" s="1016"/>
      <c r="P41" s="1016"/>
      <c r="Q41" s="1016"/>
      <c r="R41" s="1016"/>
      <c r="S41" s="1016"/>
      <c r="T41" s="1016"/>
      <c r="U41" s="1016"/>
      <c r="V41" s="1018"/>
      <c r="W41" s="913"/>
      <c r="X41" s="913"/>
      <c r="Y41" s="998"/>
      <c r="Z41" s="85">
        <v>0</v>
      </c>
      <c r="AA41" s="120">
        <v>2</v>
      </c>
      <c r="AB41" s="85">
        <v>0</v>
      </c>
      <c r="AC41" s="120">
        <v>1</v>
      </c>
      <c r="AD41" s="1353">
        <v>1</v>
      </c>
      <c r="AE41" s="1353">
        <v>2</v>
      </c>
      <c r="AF41" s="46"/>
    </row>
    <row r="42" spans="1:32" ht="31.5" x14ac:dyDescent="0.25">
      <c r="A42" s="99"/>
      <c r="B42" s="2543" t="s">
        <v>62</v>
      </c>
      <c r="C42" s="150" t="s">
        <v>295</v>
      </c>
      <c r="D42" s="247" t="s">
        <v>305</v>
      </c>
      <c r="E42" s="541" t="s">
        <v>297</v>
      </c>
      <c r="F42" s="604"/>
      <c r="G42" s="134">
        <f>SUM(T42:AE42)</f>
        <v>65</v>
      </c>
      <c r="H42" s="101"/>
      <c r="I42" s="101"/>
      <c r="J42" s="93"/>
      <c r="K42" s="93">
        <v>7</v>
      </c>
      <c r="L42" s="93">
        <v>8</v>
      </c>
      <c r="M42" s="93">
        <v>10</v>
      </c>
      <c r="N42" s="93">
        <v>9</v>
      </c>
      <c r="O42" s="93">
        <v>11</v>
      </c>
      <c r="P42" s="93">
        <v>6</v>
      </c>
      <c r="Q42" s="93">
        <v>5</v>
      </c>
      <c r="R42" s="93">
        <v>3</v>
      </c>
      <c r="S42" s="93">
        <v>5</v>
      </c>
      <c r="T42" s="93">
        <v>6</v>
      </c>
      <c r="U42" s="93">
        <v>7</v>
      </c>
      <c r="V42" s="134">
        <v>3</v>
      </c>
      <c r="W42" s="93">
        <v>7</v>
      </c>
      <c r="X42" s="93">
        <v>5</v>
      </c>
      <c r="Y42" s="93">
        <v>8</v>
      </c>
      <c r="Z42" s="93">
        <v>4</v>
      </c>
      <c r="AA42" s="93">
        <v>7</v>
      </c>
      <c r="AB42" s="93">
        <v>6</v>
      </c>
      <c r="AC42" s="118">
        <v>6</v>
      </c>
      <c r="AD42" s="1353">
        <v>6</v>
      </c>
      <c r="AE42" s="1437" t="s">
        <v>599</v>
      </c>
      <c r="AF42" s="46"/>
    </row>
    <row r="43" spans="1:32" ht="31.5" x14ac:dyDescent="0.25">
      <c r="A43" s="99"/>
      <c r="B43" s="2544"/>
      <c r="C43" s="149" t="s">
        <v>295</v>
      </c>
      <c r="D43" s="248" t="s">
        <v>257</v>
      </c>
      <c r="E43" s="542" t="s">
        <v>297</v>
      </c>
      <c r="F43" s="1119" t="s">
        <v>135</v>
      </c>
      <c r="G43" s="1120">
        <f>SUM(T43:AE43)</f>
        <v>79</v>
      </c>
      <c r="H43" s="1120"/>
      <c r="I43" s="1120"/>
      <c r="J43" s="1120"/>
      <c r="K43" s="1120">
        <v>8</v>
      </c>
      <c r="L43" s="1120">
        <v>10</v>
      </c>
      <c r="M43" s="1120">
        <v>15</v>
      </c>
      <c r="N43" s="1120">
        <v>9</v>
      </c>
      <c r="O43" s="1120">
        <v>6</v>
      </c>
      <c r="P43" s="1120">
        <v>11</v>
      </c>
      <c r="Q43" s="1120">
        <v>13</v>
      </c>
      <c r="R43" s="1120">
        <v>9</v>
      </c>
      <c r="S43" s="1120">
        <v>9</v>
      </c>
      <c r="T43" s="1120">
        <v>2</v>
      </c>
      <c r="U43" s="1120">
        <v>4</v>
      </c>
      <c r="V43" s="1126">
        <v>3</v>
      </c>
      <c r="W43" s="1120">
        <v>2</v>
      </c>
      <c r="X43" s="1120">
        <v>9</v>
      </c>
      <c r="Y43" s="1120">
        <v>4</v>
      </c>
      <c r="Z43" s="1120">
        <v>6</v>
      </c>
      <c r="AA43" s="1120">
        <v>10</v>
      </c>
      <c r="AB43" s="1120">
        <v>13</v>
      </c>
      <c r="AC43" s="1367">
        <v>11</v>
      </c>
      <c r="AD43" s="1353">
        <v>15</v>
      </c>
      <c r="AE43" s="1437" t="s">
        <v>599</v>
      </c>
      <c r="AF43" s="46"/>
    </row>
    <row r="44" spans="1:32" ht="31.5" hidden="1" customHeight="1" x14ac:dyDescent="0.25">
      <c r="A44" s="99"/>
      <c r="B44" s="2544"/>
      <c r="C44" s="149" t="s">
        <v>355</v>
      </c>
      <c r="D44" s="249" t="s">
        <v>356</v>
      </c>
      <c r="E44" s="542" t="s">
        <v>357</v>
      </c>
      <c r="F44" s="1119">
        <v>40.4</v>
      </c>
      <c r="G44" s="1123"/>
      <c r="H44" s="1123"/>
      <c r="I44" s="1123"/>
      <c r="J44" s="1123"/>
      <c r="K44" s="1123"/>
      <c r="L44" s="1123"/>
      <c r="M44" s="1123"/>
      <c r="N44" s="2347"/>
      <c r="O44" s="2347"/>
      <c r="P44" s="2347"/>
      <c r="Q44" s="2347"/>
      <c r="R44" s="2347"/>
      <c r="S44" s="2347"/>
      <c r="T44" s="1123"/>
      <c r="U44" s="1123"/>
      <c r="V44" s="1126"/>
      <c r="W44" s="1120"/>
      <c r="X44" s="1120"/>
      <c r="Y44" s="1120"/>
      <c r="Z44" s="1120"/>
      <c r="AA44" s="1120"/>
      <c r="AB44" s="1120"/>
      <c r="AC44" s="1367"/>
      <c r="AD44" s="1353"/>
      <c r="AE44" s="1353"/>
      <c r="AF44" s="46"/>
    </row>
    <row r="45" spans="1:32" ht="31.5" hidden="1" customHeight="1" x14ac:dyDescent="0.25">
      <c r="A45" s="99"/>
      <c r="B45" s="2544"/>
      <c r="C45" s="149" t="s">
        <v>359</v>
      </c>
      <c r="D45" s="249" t="s">
        <v>358</v>
      </c>
      <c r="E45" s="542" t="s">
        <v>357</v>
      </c>
      <c r="F45" s="1119">
        <v>27.8</v>
      </c>
      <c r="G45" s="1123"/>
      <c r="H45" s="1123"/>
      <c r="I45" s="1123"/>
      <c r="J45" s="1123"/>
      <c r="K45" s="1123"/>
      <c r="L45" s="1123"/>
      <c r="M45" s="1123"/>
      <c r="N45" s="2347"/>
      <c r="O45" s="2347"/>
      <c r="P45" s="2347"/>
      <c r="Q45" s="2347"/>
      <c r="R45" s="2347"/>
      <c r="S45" s="2347"/>
      <c r="T45" s="1123"/>
      <c r="U45" s="1123"/>
      <c r="V45" s="1126"/>
      <c r="W45" s="1120"/>
      <c r="X45" s="1120"/>
      <c r="Y45" s="1120"/>
      <c r="Z45" s="1120"/>
      <c r="AA45" s="1120"/>
      <c r="AB45" s="1120"/>
      <c r="AC45" s="1367"/>
      <c r="AD45" s="1353"/>
      <c r="AE45" s="1353"/>
      <c r="AF45" s="46"/>
    </row>
    <row r="46" spans="1:32" ht="44.25" customHeight="1" x14ac:dyDescent="0.25">
      <c r="A46" s="99"/>
      <c r="B46" s="2544"/>
      <c r="C46" s="149" t="s">
        <v>295</v>
      </c>
      <c r="D46" s="242" t="s">
        <v>304</v>
      </c>
      <c r="E46" s="542" t="s">
        <v>297</v>
      </c>
      <c r="F46" s="1119"/>
      <c r="G46" s="1122"/>
      <c r="H46" s="1126"/>
      <c r="I46" s="1126"/>
      <c r="J46" s="75"/>
      <c r="K46" s="75"/>
      <c r="L46" s="75"/>
      <c r="M46" s="184">
        <f>M47/M48</f>
        <v>0</v>
      </c>
      <c r="N46" s="184">
        <f t="shared" ref="N46:W46" si="2">N47/N48</f>
        <v>0</v>
      </c>
      <c r="O46" s="81">
        <f t="shared" si="2"/>
        <v>0.5</v>
      </c>
      <c r="P46" s="81">
        <f t="shared" si="2"/>
        <v>0.625</v>
      </c>
      <c r="Q46" s="184">
        <f t="shared" si="2"/>
        <v>0.2857142857142857</v>
      </c>
      <c r="R46" s="81">
        <f t="shared" si="2"/>
        <v>0.8571428571428571</v>
      </c>
      <c r="S46" s="184">
        <f t="shared" si="2"/>
        <v>0</v>
      </c>
      <c r="T46" s="184">
        <f t="shared" si="2"/>
        <v>0.2857142857142857</v>
      </c>
      <c r="U46" s="704" t="s">
        <v>551</v>
      </c>
      <c r="V46" s="81">
        <f t="shared" si="2"/>
        <v>0.72727272727272729</v>
      </c>
      <c r="W46" s="436">
        <f t="shared" si="2"/>
        <v>1</v>
      </c>
      <c r="X46" s="436">
        <v>0.8</v>
      </c>
      <c r="Y46" s="851">
        <v>0.75</v>
      </c>
      <c r="Z46" s="851">
        <v>0.75</v>
      </c>
      <c r="AA46" s="955">
        <v>1</v>
      </c>
      <c r="AB46" s="955">
        <v>1</v>
      </c>
      <c r="AC46" s="1428">
        <v>0.83</v>
      </c>
      <c r="AD46" s="851">
        <v>0.75</v>
      </c>
      <c r="AE46" s="1429">
        <v>0.4</v>
      </c>
      <c r="AF46" s="46"/>
    </row>
    <row r="47" spans="1:32" ht="15.75" hidden="1" customHeight="1" x14ac:dyDescent="0.25">
      <c r="A47" s="99"/>
      <c r="B47" s="2544"/>
      <c r="C47" s="149" t="s">
        <v>295</v>
      </c>
      <c r="D47" s="242" t="s">
        <v>550</v>
      </c>
      <c r="E47" s="542" t="s">
        <v>297</v>
      </c>
      <c r="F47" s="1119"/>
      <c r="G47" s="122"/>
      <c r="H47" s="122"/>
      <c r="I47" s="122"/>
      <c r="J47" s="70"/>
      <c r="K47" s="70"/>
      <c r="L47" s="70"/>
      <c r="M47" s="70">
        <v>0</v>
      </c>
      <c r="N47" s="70">
        <v>0</v>
      </c>
      <c r="O47" s="70">
        <v>4</v>
      </c>
      <c r="P47" s="70">
        <v>5</v>
      </c>
      <c r="Q47" s="70">
        <v>2</v>
      </c>
      <c r="R47" s="70">
        <v>6</v>
      </c>
      <c r="S47" s="70">
        <v>0</v>
      </c>
      <c r="T47" s="70">
        <v>2</v>
      </c>
      <c r="U47" s="1120">
        <v>0</v>
      </c>
      <c r="V47" s="1126">
        <v>8</v>
      </c>
      <c r="W47" s="1120">
        <v>4</v>
      </c>
      <c r="X47" s="1120">
        <v>5</v>
      </c>
      <c r="Y47" s="1120"/>
      <c r="Z47" s="1120"/>
      <c r="AA47" s="1120"/>
      <c r="AB47" s="1120"/>
      <c r="AC47" s="1367"/>
      <c r="AD47" s="1353"/>
      <c r="AE47" s="1353"/>
      <c r="AF47" s="132"/>
    </row>
    <row r="48" spans="1:32" s="42" customFormat="1" ht="15.75" hidden="1" customHeight="1" x14ac:dyDescent="0.25">
      <c r="A48" s="121"/>
      <c r="B48" s="2544"/>
      <c r="C48" s="149" t="s">
        <v>295</v>
      </c>
      <c r="D48" s="242" t="s">
        <v>344</v>
      </c>
      <c r="E48" s="542" t="s">
        <v>297</v>
      </c>
      <c r="F48" s="605"/>
      <c r="G48" s="122"/>
      <c r="H48" s="122"/>
      <c r="I48" s="122"/>
      <c r="J48" s="122"/>
      <c r="K48" s="122"/>
      <c r="L48" s="122"/>
      <c r="M48" s="122">
        <v>9</v>
      </c>
      <c r="N48" s="122">
        <v>6</v>
      </c>
      <c r="O48" s="122">
        <v>8</v>
      </c>
      <c r="P48" s="122">
        <v>8</v>
      </c>
      <c r="Q48" s="122">
        <v>7</v>
      </c>
      <c r="R48" s="122">
        <v>7</v>
      </c>
      <c r="S48" s="122">
        <v>2</v>
      </c>
      <c r="T48" s="122">
        <v>7</v>
      </c>
      <c r="U48" s="1126">
        <v>0</v>
      </c>
      <c r="V48" s="1126">
        <v>11</v>
      </c>
      <c r="W48" s="1126">
        <v>4</v>
      </c>
      <c r="X48" s="1126">
        <v>5</v>
      </c>
      <c r="Y48" s="1126"/>
      <c r="Z48" s="1126"/>
      <c r="AA48" s="1126"/>
      <c r="AB48" s="1126"/>
      <c r="AC48" s="123"/>
      <c r="AD48" s="1340"/>
      <c r="AE48" s="1340"/>
      <c r="AF48" s="132"/>
    </row>
    <row r="49" spans="1:32" s="42" customFormat="1" ht="31.5" hidden="1" customHeight="1" x14ac:dyDescent="0.25">
      <c r="A49" s="121"/>
      <c r="B49" s="2544"/>
      <c r="C49" s="149" t="s">
        <v>359</v>
      </c>
      <c r="D49" s="246" t="s">
        <v>360</v>
      </c>
      <c r="E49" s="542" t="s">
        <v>357</v>
      </c>
      <c r="F49" s="1121">
        <v>0.32600000000000001</v>
      </c>
      <c r="G49" s="133"/>
      <c r="H49" s="133"/>
      <c r="I49" s="133"/>
      <c r="J49" s="133"/>
      <c r="K49" s="133"/>
      <c r="L49" s="133"/>
      <c r="M49" s="133"/>
      <c r="N49" s="2349"/>
      <c r="O49" s="2349"/>
      <c r="P49" s="2349"/>
      <c r="Q49" s="2349"/>
      <c r="R49" s="2349"/>
      <c r="S49" s="2349"/>
      <c r="T49" s="133"/>
      <c r="U49" s="1123"/>
      <c r="V49" s="1126"/>
      <c r="W49" s="1126"/>
      <c r="X49" s="1126"/>
      <c r="Y49" s="1126"/>
      <c r="Z49" s="1126"/>
      <c r="AA49" s="1126"/>
      <c r="AB49" s="1126"/>
      <c r="AC49" s="123"/>
      <c r="AD49" s="1340"/>
      <c r="AE49" s="1340"/>
      <c r="AF49" s="132"/>
    </row>
    <row r="50" spans="1:32" s="42" customFormat="1" ht="31.5" hidden="1" customHeight="1" x14ac:dyDescent="0.25">
      <c r="A50" s="121"/>
      <c r="B50" s="2544"/>
      <c r="C50" s="149" t="s">
        <v>359</v>
      </c>
      <c r="D50" s="246" t="s">
        <v>361</v>
      </c>
      <c r="E50" s="542" t="s">
        <v>357</v>
      </c>
      <c r="F50" s="1121">
        <v>0.29199999999999998</v>
      </c>
      <c r="G50" s="133"/>
      <c r="H50" s="133"/>
      <c r="I50" s="133"/>
      <c r="J50" s="133"/>
      <c r="K50" s="133"/>
      <c r="L50" s="133"/>
      <c r="M50" s="133"/>
      <c r="N50" s="2551"/>
      <c r="O50" s="2405"/>
      <c r="P50" s="2405"/>
      <c r="Q50" s="2349"/>
      <c r="R50" s="2349"/>
      <c r="S50" s="2349"/>
      <c r="T50" s="133"/>
      <c r="U50" s="1123"/>
      <c r="V50" s="1126"/>
      <c r="W50" s="1126"/>
      <c r="X50" s="1126"/>
      <c r="Y50" s="1126"/>
      <c r="Z50" s="1126"/>
      <c r="AA50" s="1126"/>
      <c r="AB50" s="1126"/>
      <c r="AC50" s="123"/>
      <c r="AD50" s="1340"/>
      <c r="AE50" s="1340"/>
      <c r="AF50" s="132"/>
    </row>
    <row r="51" spans="1:32" x14ac:dyDescent="0.25">
      <c r="A51" s="99"/>
      <c r="B51" s="2544"/>
      <c r="C51" s="149" t="s">
        <v>295</v>
      </c>
      <c r="D51" s="242" t="s">
        <v>307</v>
      </c>
      <c r="E51" s="542" t="s">
        <v>297</v>
      </c>
      <c r="F51" s="1119"/>
      <c r="G51" s="133"/>
      <c r="H51" s="70"/>
      <c r="I51" s="70"/>
      <c r="J51" s="70"/>
      <c r="K51" s="70"/>
      <c r="L51" s="70"/>
      <c r="M51" s="70"/>
      <c r="N51" s="122">
        <v>0</v>
      </c>
      <c r="O51" s="122">
        <v>0</v>
      </c>
      <c r="P51" s="122">
        <v>0</v>
      </c>
      <c r="Q51" s="122">
        <v>0</v>
      </c>
      <c r="R51" s="122">
        <v>0</v>
      </c>
      <c r="S51" s="122">
        <v>0</v>
      </c>
      <c r="T51" s="122">
        <v>0</v>
      </c>
      <c r="U51" s="1126">
        <v>0</v>
      </c>
      <c r="V51" s="1126">
        <v>0</v>
      </c>
      <c r="W51" s="1120">
        <v>0</v>
      </c>
      <c r="X51" s="1120">
        <v>0</v>
      </c>
      <c r="Y51" s="1120">
        <v>0</v>
      </c>
      <c r="Z51" s="1120">
        <v>0</v>
      </c>
      <c r="AA51" s="1120">
        <v>0</v>
      </c>
      <c r="AB51" s="1120">
        <v>0</v>
      </c>
      <c r="AC51" s="551">
        <v>0</v>
      </c>
      <c r="AD51" s="450">
        <v>0</v>
      </c>
      <c r="AE51" s="450">
        <v>0</v>
      </c>
      <c r="AF51" s="46"/>
    </row>
    <row r="52" spans="1:32" x14ac:dyDescent="0.25">
      <c r="A52" s="99"/>
      <c r="B52" s="2544"/>
      <c r="C52" s="149" t="s">
        <v>295</v>
      </c>
      <c r="D52" s="242" t="s">
        <v>308</v>
      </c>
      <c r="E52" s="542" t="s">
        <v>297</v>
      </c>
      <c r="F52" s="1119"/>
      <c r="G52" s="133"/>
      <c r="H52" s="70"/>
      <c r="I52" s="70"/>
      <c r="J52" s="70"/>
      <c r="K52" s="70"/>
      <c r="L52" s="70"/>
      <c r="M52" s="70"/>
      <c r="N52" s="122">
        <v>0</v>
      </c>
      <c r="O52" s="122">
        <v>0</v>
      </c>
      <c r="P52" s="122">
        <v>0</v>
      </c>
      <c r="Q52" s="122">
        <v>0</v>
      </c>
      <c r="R52" s="122">
        <v>0</v>
      </c>
      <c r="S52" s="122">
        <v>0</v>
      </c>
      <c r="T52" s="122">
        <v>0</v>
      </c>
      <c r="U52" s="1126">
        <v>0</v>
      </c>
      <c r="V52" s="1126">
        <v>0</v>
      </c>
      <c r="W52" s="1120">
        <v>0</v>
      </c>
      <c r="X52" s="1120">
        <v>1</v>
      </c>
      <c r="Y52" s="1120">
        <v>0</v>
      </c>
      <c r="Z52" s="1120">
        <v>0</v>
      </c>
      <c r="AA52" s="1120">
        <v>0</v>
      </c>
      <c r="AB52" s="1120">
        <v>0</v>
      </c>
      <c r="AC52" s="551">
        <v>0</v>
      </c>
      <c r="AD52" s="450">
        <v>0</v>
      </c>
      <c r="AE52" s="450">
        <v>0</v>
      </c>
      <c r="AF52" s="46"/>
    </row>
    <row r="53" spans="1:32" ht="15.75" hidden="1" customHeight="1" x14ac:dyDescent="0.25">
      <c r="A53" s="99"/>
      <c r="B53" s="2544"/>
      <c r="C53" s="652" t="s">
        <v>295</v>
      </c>
      <c r="D53" s="242" t="s">
        <v>309</v>
      </c>
      <c r="E53" s="1311" t="s">
        <v>297</v>
      </c>
      <c r="F53" s="1119" t="s">
        <v>195</v>
      </c>
      <c r="G53" s="370">
        <f>G54/G55</f>
        <v>0.27578837117137517</v>
      </c>
      <c r="H53" s="1122"/>
      <c r="I53" s="1122"/>
      <c r="J53" s="75">
        <f>J54/J55</f>
        <v>0.21500503524672709</v>
      </c>
      <c r="K53" s="75">
        <f>K54/K55</f>
        <v>0.28391167192429023</v>
      </c>
      <c r="L53" s="75">
        <f t="shared" ref="L53:U53" si="3">L54/L55</f>
        <v>0.29857560262965671</v>
      </c>
      <c r="M53" s="75">
        <f t="shared" si="3"/>
        <v>0.28564593301435409</v>
      </c>
      <c r="N53" s="75">
        <f t="shared" si="3"/>
        <v>0.33273284092956223</v>
      </c>
      <c r="O53" s="75">
        <f t="shared" si="3"/>
        <v>0.28725701943844495</v>
      </c>
      <c r="P53" s="75">
        <f t="shared" si="3"/>
        <v>0.2623561821422784</v>
      </c>
      <c r="Q53" s="75">
        <f t="shared" si="3"/>
        <v>0.3074346952444742</v>
      </c>
      <c r="R53" s="75">
        <f t="shared" si="3"/>
        <v>0.28391537944929485</v>
      </c>
      <c r="S53" s="75">
        <f t="shared" si="3"/>
        <v>0.25560375994215473</v>
      </c>
      <c r="T53" s="75">
        <f t="shared" si="3"/>
        <v>0.22388059701492538</v>
      </c>
      <c r="U53" s="75">
        <f t="shared" si="3"/>
        <v>0.27541093592754107</v>
      </c>
      <c r="V53" s="1126"/>
      <c r="W53" s="1120"/>
      <c r="X53" s="1120"/>
      <c r="Y53" s="1120"/>
      <c r="Z53" s="1120"/>
      <c r="AA53" s="1120"/>
      <c r="AB53" s="1120"/>
      <c r="AC53" s="1367"/>
      <c r="AD53" s="1353"/>
      <c r="AE53" s="1353"/>
      <c r="AF53" s="142"/>
    </row>
    <row r="54" spans="1:32" ht="15.75" hidden="1" customHeight="1" x14ac:dyDescent="0.25">
      <c r="A54" s="99"/>
      <c r="B54" s="2544"/>
      <c r="C54" s="652" t="s">
        <v>295</v>
      </c>
      <c r="D54" s="242" t="s">
        <v>313</v>
      </c>
      <c r="E54" s="1311" t="s">
        <v>297</v>
      </c>
      <c r="F54" s="1119"/>
      <c r="G54" s="1123">
        <f>SUM(J54:U54)</f>
        <v>19485</v>
      </c>
      <c r="H54" s="1120"/>
      <c r="I54" s="1120"/>
      <c r="J54" s="76">
        <v>1281</v>
      </c>
      <c r="K54" s="77">
        <v>1710</v>
      </c>
      <c r="L54" s="1120">
        <v>1635</v>
      </c>
      <c r="M54" s="1120">
        <v>1791</v>
      </c>
      <c r="N54" s="450">
        <v>1847</v>
      </c>
      <c r="O54" s="450">
        <v>1729</v>
      </c>
      <c r="P54" s="1120">
        <v>1619</v>
      </c>
      <c r="Q54" s="1120">
        <v>1836</v>
      </c>
      <c r="R54" s="1120">
        <v>1691</v>
      </c>
      <c r="S54" s="1120">
        <v>1414</v>
      </c>
      <c r="T54" s="1120">
        <v>1290</v>
      </c>
      <c r="U54" s="1120">
        <v>1642</v>
      </c>
      <c r="V54" s="1126"/>
      <c r="W54" s="1120"/>
      <c r="X54" s="1120"/>
      <c r="Y54" s="1120"/>
      <c r="Z54" s="1120"/>
      <c r="AA54" s="1120"/>
      <c r="AB54" s="1120"/>
      <c r="AC54" s="1367"/>
      <c r="AD54" s="1353"/>
      <c r="AE54" s="1353"/>
      <c r="AF54" s="142"/>
    </row>
    <row r="55" spans="1:32" ht="15.75" hidden="1" customHeight="1" x14ac:dyDescent="0.25">
      <c r="A55" s="99"/>
      <c r="B55" s="2544"/>
      <c r="C55" s="652" t="s">
        <v>295</v>
      </c>
      <c r="D55" s="242" t="s">
        <v>314</v>
      </c>
      <c r="E55" s="1311" t="s">
        <v>297</v>
      </c>
      <c r="F55" s="1119"/>
      <c r="G55" s="1123">
        <f>SUM(J55:U55)</f>
        <v>70652</v>
      </c>
      <c r="H55" s="1120"/>
      <c r="I55" s="1120"/>
      <c r="J55" s="79">
        <v>5958</v>
      </c>
      <c r="K55" s="80">
        <v>6023</v>
      </c>
      <c r="L55" s="1120">
        <v>5476</v>
      </c>
      <c r="M55" s="1120">
        <v>6270</v>
      </c>
      <c r="N55" s="450">
        <v>5551</v>
      </c>
      <c r="O55" s="450">
        <v>6019</v>
      </c>
      <c r="P55" s="1120">
        <v>6171</v>
      </c>
      <c r="Q55" s="1120">
        <v>5972</v>
      </c>
      <c r="R55" s="1120">
        <v>5956</v>
      </c>
      <c r="S55" s="1126">
        <v>5532</v>
      </c>
      <c r="T55" s="1126">
        <v>5762</v>
      </c>
      <c r="U55" s="1126">
        <v>5962</v>
      </c>
      <c r="V55" s="1126"/>
      <c r="W55" s="1120"/>
      <c r="X55" s="1120"/>
      <c r="Y55" s="1120"/>
      <c r="Z55" s="1120"/>
      <c r="AA55" s="1120"/>
      <c r="AB55" s="1120"/>
      <c r="AC55" s="1367"/>
      <c r="AD55" s="1353"/>
      <c r="AE55" s="1353"/>
      <c r="AF55" s="142"/>
    </row>
    <row r="56" spans="1:32" ht="15.75" hidden="1" customHeight="1" x14ac:dyDescent="0.25">
      <c r="A56" s="99"/>
      <c r="B56" s="2544"/>
      <c r="C56" s="652" t="s">
        <v>295</v>
      </c>
      <c r="D56" s="242" t="s">
        <v>310</v>
      </c>
      <c r="E56" s="1311" t="s">
        <v>297</v>
      </c>
      <c r="F56" s="1119" t="s">
        <v>196</v>
      </c>
      <c r="G56" s="1123"/>
      <c r="H56" s="1120"/>
      <c r="I56" s="1120"/>
      <c r="J56" s="69">
        <v>0.96</v>
      </c>
      <c r="K56" s="69">
        <v>0.97</v>
      </c>
      <c r="L56" s="69">
        <v>0.96</v>
      </c>
      <c r="M56" s="69">
        <v>0.98</v>
      </c>
      <c r="N56" s="69">
        <v>0.99</v>
      </c>
      <c r="O56" s="69">
        <v>0.99</v>
      </c>
      <c r="P56" s="69">
        <v>0.99</v>
      </c>
      <c r="Q56" s="69">
        <v>0.99</v>
      </c>
      <c r="R56" s="69">
        <v>0.98</v>
      </c>
      <c r="S56" s="69">
        <v>0.98</v>
      </c>
      <c r="T56" s="69">
        <v>0.98</v>
      </c>
      <c r="U56" s="1123"/>
      <c r="V56" s="1126"/>
      <c r="W56" s="1120"/>
      <c r="X56" s="1120"/>
      <c r="Y56" s="1120"/>
      <c r="Z56" s="1120"/>
      <c r="AA56" s="1120"/>
      <c r="AB56" s="1120"/>
      <c r="AC56" s="1367"/>
      <c r="AD56" s="1353"/>
      <c r="AE56" s="1353"/>
      <c r="AF56" s="142"/>
    </row>
    <row r="57" spans="1:32" x14ac:dyDescent="0.25">
      <c r="A57" s="99"/>
      <c r="B57" s="2544"/>
      <c r="C57" s="908" t="s">
        <v>295</v>
      </c>
      <c r="D57" s="242" t="s">
        <v>594</v>
      </c>
      <c r="E57" s="542" t="s">
        <v>297</v>
      </c>
      <c r="F57" s="1119"/>
      <c r="G57" s="1123"/>
      <c r="H57" s="1120"/>
      <c r="I57" s="1120"/>
      <c r="J57" s="69"/>
      <c r="K57" s="69"/>
      <c r="L57" s="69"/>
      <c r="M57" s="69"/>
      <c r="N57" s="956"/>
      <c r="O57" s="956"/>
      <c r="P57" s="956"/>
      <c r="Q57" s="69">
        <v>0.88900000000000001</v>
      </c>
      <c r="R57" s="69">
        <v>0.88900000000000001</v>
      </c>
      <c r="S57" s="69">
        <v>0.89500000000000002</v>
      </c>
      <c r="T57" s="69">
        <v>0.88</v>
      </c>
      <c r="U57" s="364">
        <v>1</v>
      </c>
      <c r="V57" s="1152">
        <v>0.82199999999999995</v>
      </c>
      <c r="W57" s="56">
        <v>0.76900000000000002</v>
      </c>
      <c r="X57" s="56">
        <v>0.71099999999999997</v>
      </c>
      <c r="Y57" s="56">
        <v>0.755</v>
      </c>
      <c r="Z57" s="56">
        <v>0.872</v>
      </c>
      <c r="AA57" s="56">
        <v>0.94899999999999995</v>
      </c>
      <c r="AB57" s="56">
        <v>0.93</v>
      </c>
      <c r="AC57" s="553">
        <v>0.91800000000000004</v>
      </c>
      <c r="AD57" s="56">
        <v>0.94</v>
      </c>
      <c r="AE57" s="223">
        <v>1</v>
      </c>
      <c r="AF57" s="142"/>
    </row>
    <row r="58" spans="1:32" x14ac:dyDescent="0.25">
      <c r="A58" s="99"/>
      <c r="B58" s="2544"/>
      <c r="C58" s="908" t="s">
        <v>295</v>
      </c>
      <c r="D58" s="242" t="s">
        <v>595</v>
      </c>
      <c r="E58" s="542" t="s">
        <v>297</v>
      </c>
      <c r="F58" s="1119"/>
      <c r="G58" s="1123"/>
      <c r="H58" s="1120"/>
      <c r="I58" s="1120"/>
      <c r="J58" s="69"/>
      <c r="K58" s="69"/>
      <c r="L58" s="69"/>
      <c r="M58" s="69"/>
      <c r="N58" s="956"/>
      <c r="O58" s="956"/>
      <c r="P58" s="956"/>
      <c r="Q58" s="69">
        <v>0.111</v>
      </c>
      <c r="R58" s="69">
        <v>0.222</v>
      </c>
      <c r="S58" s="69">
        <v>0.21099999999999999</v>
      </c>
      <c r="T58" s="69">
        <v>0.2</v>
      </c>
      <c r="U58" s="364">
        <v>0.25</v>
      </c>
      <c r="V58" s="364">
        <v>0.25</v>
      </c>
      <c r="W58" s="56">
        <v>0.25600000000000001</v>
      </c>
      <c r="X58" s="56">
        <v>0.222</v>
      </c>
      <c r="Y58" s="56">
        <v>0.245</v>
      </c>
      <c r="Z58" s="56">
        <v>0.29799999999999999</v>
      </c>
      <c r="AA58" s="56">
        <v>0.82099999999999995</v>
      </c>
      <c r="AB58" s="56">
        <v>0.86</v>
      </c>
      <c r="AC58" s="553">
        <v>0.89800000000000002</v>
      </c>
      <c r="AD58" s="56">
        <v>0.92</v>
      </c>
      <c r="AE58" s="560">
        <v>0.97899999999999998</v>
      </c>
      <c r="AF58" s="142"/>
    </row>
    <row r="59" spans="1:32" ht="32.25" thickBot="1" x14ac:dyDescent="0.3">
      <c r="A59" s="99"/>
      <c r="B59" s="2545"/>
      <c r="C59" s="1146" t="s">
        <v>295</v>
      </c>
      <c r="D59" s="241" t="s">
        <v>607</v>
      </c>
      <c r="E59" s="1269" t="s">
        <v>297</v>
      </c>
      <c r="F59" s="606"/>
      <c r="G59" s="1141"/>
      <c r="H59" s="96"/>
      <c r="I59" s="96"/>
      <c r="J59" s="296"/>
      <c r="K59" s="296"/>
      <c r="L59" s="296"/>
      <c r="M59" s="296"/>
      <c r="N59" s="1312"/>
      <c r="O59" s="1312"/>
      <c r="P59" s="1312"/>
      <c r="Q59" s="308"/>
      <c r="R59" s="308"/>
      <c r="S59" s="308"/>
      <c r="T59" s="308"/>
      <c r="U59" s="308"/>
      <c r="V59" s="308"/>
      <c r="W59" s="1104"/>
      <c r="X59" s="1104"/>
      <c r="Y59" s="1104"/>
      <c r="Z59" s="1291">
        <v>2</v>
      </c>
      <c r="AA59" s="1291">
        <v>0</v>
      </c>
      <c r="AB59" s="1291">
        <v>1</v>
      </c>
      <c r="AC59" s="1292">
        <v>2</v>
      </c>
      <c r="AD59" s="349">
        <v>3</v>
      </c>
      <c r="AE59" s="1437" t="s">
        <v>599</v>
      </c>
      <c r="AF59" s="142"/>
    </row>
    <row r="60" spans="1:32" s="46" customFormat="1" ht="15.75" customHeight="1" x14ac:dyDescent="0.25">
      <c r="A60" s="2542" t="s">
        <v>428</v>
      </c>
      <c r="B60" s="2511" t="s">
        <v>454</v>
      </c>
      <c r="C60" s="2514" t="s">
        <v>295</v>
      </c>
      <c r="D60" s="245" t="s">
        <v>362</v>
      </c>
      <c r="E60" s="2449" t="s">
        <v>297</v>
      </c>
      <c r="F60" s="2540"/>
      <c r="G60" s="2455"/>
      <c r="H60" s="83"/>
      <c r="I60" s="83"/>
      <c r="J60" s="92"/>
      <c r="K60" s="92"/>
      <c r="L60" s="92"/>
      <c r="M60" s="688"/>
      <c r="N60" s="2470" t="s">
        <v>427</v>
      </c>
      <c r="O60" s="2471"/>
      <c r="P60" s="2471"/>
      <c r="Q60" s="2471"/>
      <c r="R60" s="2471"/>
      <c r="S60" s="2471"/>
      <c r="T60" s="1281">
        <v>0.97</v>
      </c>
      <c r="U60" s="952">
        <v>0.98</v>
      </c>
      <c r="V60" s="953">
        <v>1.04</v>
      </c>
      <c r="W60" s="954">
        <v>1.1200000000000001</v>
      </c>
      <c r="X60" s="943">
        <v>0.99</v>
      </c>
      <c r="Y60" s="943">
        <v>1</v>
      </c>
      <c r="Z60" s="951">
        <v>0.99</v>
      </c>
      <c r="AA60" s="943">
        <v>0.97</v>
      </c>
      <c r="AB60" s="951">
        <v>1.01</v>
      </c>
      <c r="AC60" s="943">
        <v>0.98</v>
      </c>
      <c r="AD60" s="753">
        <v>0.99</v>
      </c>
      <c r="AE60" s="753">
        <v>1.03</v>
      </c>
      <c r="AF60" s="142"/>
    </row>
    <row r="61" spans="1:32" s="46" customFormat="1" x14ac:dyDescent="0.25">
      <c r="A61" s="2542"/>
      <c r="B61" s="2512"/>
      <c r="C61" s="2507"/>
      <c r="D61" s="242" t="s">
        <v>364</v>
      </c>
      <c r="E61" s="2450"/>
      <c r="F61" s="2540"/>
      <c r="G61" s="2455"/>
      <c r="H61" s="51"/>
      <c r="I61" s="51"/>
      <c r="J61" s="88"/>
      <c r="K61" s="88"/>
      <c r="L61" s="88"/>
      <c r="M61" s="689"/>
      <c r="N61" s="2470"/>
      <c r="O61" s="2471"/>
      <c r="P61" s="2471"/>
      <c r="Q61" s="2471"/>
      <c r="R61" s="2471"/>
      <c r="S61" s="2471"/>
      <c r="T61" s="1192">
        <v>5.7</v>
      </c>
      <c r="U61" s="219">
        <v>5.7</v>
      </c>
      <c r="V61" s="573">
        <v>6.1</v>
      </c>
      <c r="W61" s="1120">
        <v>5.8</v>
      </c>
      <c r="X61" s="817">
        <v>5.6</v>
      </c>
      <c r="Y61" s="817">
        <v>5.8</v>
      </c>
      <c r="Z61" s="399">
        <v>5.9</v>
      </c>
      <c r="AA61" s="817">
        <v>5.9</v>
      </c>
      <c r="AB61" s="399">
        <v>6.2</v>
      </c>
      <c r="AC61" s="817">
        <v>6</v>
      </c>
      <c r="AD61" s="399">
        <v>5.9</v>
      </c>
      <c r="AE61" s="399">
        <v>6.3</v>
      </c>
      <c r="AF61" s="142"/>
    </row>
    <row r="62" spans="1:32" s="46" customFormat="1" x14ac:dyDescent="0.25">
      <c r="A62" s="2542"/>
      <c r="B62" s="2512"/>
      <c r="C62" s="2507"/>
      <c r="D62" s="99" t="s">
        <v>383</v>
      </c>
      <c r="E62" s="2450"/>
      <c r="F62" s="2540"/>
      <c r="G62" s="2455"/>
      <c r="H62" s="51"/>
      <c r="I62" s="51"/>
      <c r="J62" s="51"/>
      <c r="K62" s="51"/>
      <c r="L62" s="51"/>
      <c r="M62" s="437"/>
      <c r="N62" s="2470"/>
      <c r="O62" s="2471"/>
      <c r="P62" s="2471"/>
      <c r="Q62" s="2471"/>
      <c r="R62" s="2471"/>
      <c r="S62" s="2471"/>
      <c r="T62" s="1193">
        <v>1</v>
      </c>
      <c r="U62" s="222">
        <v>1</v>
      </c>
      <c r="V62" s="473">
        <v>1.5</v>
      </c>
      <c r="W62" s="164">
        <v>1</v>
      </c>
      <c r="X62" s="556">
        <v>1</v>
      </c>
      <c r="Y62" s="556">
        <v>0.5</v>
      </c>
      <c r="Z62" s="163">
        <v>0.5</v>
      </c>
      <c r="AA62" s="554">
        <v>0</v>
      </c>
      <c r="AB62" s="163">
        <v>0</v>
      </c>
      <c r="AC62" s="554">
        <v>0</v>
      </c>
      <c r="AD62" s="163">
        <v>0</v>
      </c>
      <c r="AE62" s="163">
        <v>0</v>
      </c>
      <c r="AF62" s="142"/>
    </row>
    <row r="63" spans="1:32" s="46" customFormat="1" x14ac:dyDescent="0.25">
      <c r="A63" s="2542"/>
      <c r="B63" s="2512"/>
      <c r="C63" s="2507"/>
      <c r="D63" s="248" t="s">
        <v>384</v>
      </c>
      <c r="E63" s="2450"/>
      <c r="F63" s="2540"/>
      <c r="G63" s="2455"/>
      <c r="H63" s="51"/>
      <c r="I63" s="51"/>
      <c r="J63" s="51"/>
      <c r="K63" s="51"/>
      <c r="L63" s="51"/>
      <c r="M63" s="437"/>
      <c r="N63" s="2470"/>
      <c r="O63" s="2471"/>
      <c r="P63" s="2471"/>
      <c r="Q63" s="2471"/>
      <c r="R63" s="2471"/>
      <c r="S63" s="2471"/>
      <c r="T63" s="1193">
        <v>0.5</v>
      </c>
      <c r="U63" s="220">
        <v>0</v>
      </c>
      <c r="V63" s="471">
        <v>0</v>
      </c>
      <c r="W63" s="167">
        <v>2</v>
      </c>
      <c r="X63" s="557">
        <v>2</v>
      </c>
      <c r="Y63" s="556">
        <v>0.5</v>
      </c>
      <c r="Z63" s="164">
        <v>1</v>
      </c>
      <c r="AA63" s="556">
        <v>2</v>
      </c>
      <c r="AB63" s="164">
        <v>0.5</v>
      </c>
      <c r="AC63" s="554">
        <v>0</v>
      </c>
      <c r="AD63" s="168">
        <v>1</v>
      </c>
      <c r="AE63" s="164">
        <v>0.5</v>
      </c>
      <c r="AF63" s="142"/>
    </row>
    <row r="64" spans="1:32" s="46" customFormat="1" x14ac:dyDescent="0.25">
      <c r="A64" s="2542"/>
      <c r="B64" s="2512"/>
      <c r="C64" s="2507"/>
      <c r="D64" s="248" t="s">
        <v>386</v>
      </c>
      <c r="E64" s="2450"/>
      <c r="F64" s="2540"/>
      <c r="G64" s="2455"/>
      <c r="H64" s="51"/>
      <c r="I64" s="51"/>
      <c r="J64" s="51"/>
      <c r="K64" s="51"/>
      <c r="L64" s="51"/>
      <c r="M64" s="437"/>
      <c r="N64" s="2470"/>
      <c r="O64" s="2471"/>
      <c r="P64" s="2471"/>
      <c r="Q64" s="2471"/>
      <c r="R64" s="2471"/>
      <c r="S64" s="2471"/>
      <c r="T64" s="1193">
        <v>0</v>
      </c>
      <c r="U64" s="222">
        <v>1</v>
      </c>
      <c r="V64" s="473">
        <v>0.5</v>
      </c>
      <c r="W64" s="164">
        <v>1</v>
      </c>
      <c r="X64" s="554">
        <v>0</v>
      </c>
      <c r="Y64" s="554">
        <v>0</v>
      </c>
      <c r="Z64" s="163">
        <v>0</v>
      </c>
      <c r="AA64" s="554">
        <v>0</v>
      </c>
      <c r="AB64" s="164">
        <v>1</v>
      </c>
      <c r="AC64" s="556">
        <v>1</v>
      </c>
      <c r="AD64" s="163">
        <v>0</v>
      </c>
      <c r="AE64" s="167">
        <v>2</v>
      </c>
      <c r="AF64" s="142"/>
    </row>
    <row r="65" spans="1:32" s="46" customFormat="1" x14ac:dyDescent="0.25">
      <c r="A65" s="2542"/>
      <c r="B65" s="2512"/>
      <c r="C65" s="2507"/>
      <c r="D65" s="248" t="s">
        <v>387</v>
      </c>
      <c r="E65" s="2450"/>
      <c r="F65" s="2540"/>
      <c r="G65" s="2455"/>
      <c r="H65" s="51"/>
      <c r="I65" s="51"/>
      <c r="J65" s="51"/>
      <c r="K65" s="51"/>
      <c r="L65" s="51"/>
      <c r="M65" s="437"/>
      <c r="N65" s="2470"/>
      <c r="O65" s="2471"/>
      <c r="P65" s="2471"/>
      <c r="Q65" s="2471"/>
      <c r="R65" s="2471"/>
      <c r="S65" s="2471"/>
      <c r="T65" s="1199">
        <v>0</v>
      </c>
      <c r="U65" s="220">
        <v>0</v>
      </c>
      <c r="V65" s="471">
        <v>0</v>
      </c>
      <c r="W65" s="163">
        <v>0</v>
      </c>
      <c r="X65" s="555">
        <v>1</v>
      </c>
      <c r="Y65" s="556">
        <v>0.5</v>
      </c>
      <c r="Z65" s="168">
        <v>1.5</v>
      </c>
      <c r="AA65" s="555">
        <v>1.5</v>
      </c>
      <c r="AB65" s="164">
        <v>1</v>
      </c>
      <c r="AC65" s="555">
        <v>2</v>
      </c>
      <c r="AD65" s="168">
        <v>1.5</v>
      </c>
      <c r="AE65" s="168">
        <v>1.5</v>
      </c>
      <c r="AF65" s="142"/>
    </row>
    <row r="66" spans="1:32" s="46" customFormat="1" ht="16.5" thickBot="1" x14ac:dyDescent="0.3">
      <c r="A66" s="2542"/>
      <c r="B66" s="2513"/>
      <c r="C66" s="2508"/>
      <c r="D66" s="287" t="s">
        <v>426</v>
      </c>
      <c r="E66" s="2451"/>
      <c r="F66" s="2541"/>
      <c r="G66" s="2456"/>
      <c r="H66" s="96"/>
      <c r="I66" s="96"/>
      <c r="J66" s="96"/>
      <c r="K66" s="96"/>
      <c r="L66" s="96"/>
      <c r="M66" s="119"/>
      <c r="N66" s="2473"/>
      <c r="O66" s="2474"/>
      <c r="P66" s="2474"/>
      <c r="Q66" s="2474"/>
      <c r="R66" s="2474"/>
      <c r="S66" s="2474"/>
      <c r="T66" s="1201">
        <v>1.5</v>
      </c>
      <c r="U66" s="372">
        <v>2</v>
      </c>
      <c r="V66" s="476">
        <v>2</v>
      </c>
      <c r="W66" s="170">
        <v>4</v>
      </c>
      <c r="X66" s="830">
        <v>4</v>
      </c>
      <c r="Y66" s="832">
        <v>1.5</v>
      </c>
      <c r="Z66" s="170">
        <v>3</v>
      </c>
      <c r="AA66" s="830">
        <v>3.5</v>
      </c>
      <c r="AB66" s="170">
        <v>2.5</v>
      </c>
      <c r="AC66" s="830">
        <v>3</v>
      </c>
      <c r="AD66" s="164">
        <v>2.5</v>
      </c>
      <c r="AE66" s="164">
        <v>4</v>
      </c>
      <c r="AF66" s="142"/>
    </row>
    <row r="67" spans="1:32" ht="15.75" customHeight="1" x14ac:dyDescent="0.25">
      <c r="A67" s="2542"/>
      <c r="B67" s="2511" t="s">
        <v>453</v>
      </c>
      <c r="C67" s="2514" t="s">
        <v>295</v>
      </c>
      <c r="D67" s="241" t="s">
        <v>362</v>
      </c>
      <c r="E67" s="2449" t="s">
        <v>297</v>
      </c>
      <c r="F67" s="2539"/>
      <c r="G67" s="2454"/>
      <c r="H67" s="83"/>
      <c r="I67" s="83"/>
      <c r="J67" s="92"/>
      <c r="K67" s="92"/>
      <c r="L67" s="92"/>
      <c r="M67" s="688"/>
      <c r="N67" s="2467" t="s">
        <v>427</v>
      </c>
      <c r="O67" s="2468"/>
      <c r="P67" s="2468"/>
      <c r="Q67" s="2468"/>
      <c r="R67" s="2468"/>
      <c r="S67" s="2468"/>
      <c r="T67" s="1167">
        <v>0.92</v>
      </c>
      <c r="U67" s="377">
        <v>0.86</v>
      </c>
      <c r="V67" s="357">
        <v>0.91</v>
      </c>
      <c r="W67" s="357">
        <v>1.0900000000000001</v>
      </c>
      <c r="X67" s="611">
        <v>0.99</v>
      </c>
      <c r="Y67" s="611">
        <v>0.99</v>
      </c>
      <c r="Z67" s="398">
        <v>1.03</v>
      </c>
      <c r="AA67" s="611">
        <v>0.96</v>
      </c>
      <c r="AB67" s="358">
        <v>1.1499999999999999</v>
      </c>
      <c r="AC67" s="611">
        <v>1</v>
      </c>
      <c r="AD67" s="753">
        <v>0.97</v>
      </c>
      <c r="AE67" s="753">
        <v>0.99</v>
      </c>
    </row>
    <row r="68" spans="1:32" x14ac:dyDescent="0.25">
      <c r="A68" s="2542"/>
      <c r="B68" s="2512"/>
      <c r="C68" s="2507"/>
      <c r="D68" s="242" t="s">
        <v>364</v>
      </c>
      <c r="E68" s="2450"/>
      <c r="F68" s="2540"/>
      <c r="G68" s="2455"/>
      <c r="H68" s="83"/>
      <c r="I68" s="83"/>
      <c r="J68" s="92"/>
      <c r="K68" s="92"/>
      <c r="L68" s="92"/>
      <c r="M68" s="689"/>
      <c r="N68" s="2470"/>
      <c r="O68" s="2471"/>
      <c r="P68" s="2471"/>
      <c r="Q68" s="2471"/>
      <c r="R68" s="2471"/>
      <c r="S68" s="2471"/>
      <c r="T68" s="1161">
        <v>7</v>
      </c>
      <c r="U68" s="219">
        <v>7.2</v>
      </c>
      <c r="V68" s="399">
        <v>6.8</v>
      </c>
      <c r="W68" s="228">
        <v>6.7</v>
      </c>
      <c r="X68" s="817">
        <v>6.7</v>
      </c>
      <c r="Y68" s="817">
        <v>6.5</v>
      </c>
      <c r="Z68" s="399">
        <v>6.7</v>
      </c>
      <c r="AA68" s="817">
        <v>6.7</v>
      </c>
      <c r="AB68" s="399">
        <v>6.9</v>
      </c>
      <c r="AC68" s="817">
        <v>7.5</v>
      </c>
      <c r="AD68" s="399">
        <v>6.6</v>
      </c>
      <c r="AE68" s="399">
        <v>7.2</v>
      </c>
    </row>
    <row r="69" spans="1:32" x14ac:dyDescent="0.25">
      <c r="A69" s="2542"/>
      <c r="B69" s="2512"/>
      <c r="C69" s="2507"/>
      <c r="D69" s="99" t="s">
        <v>383</v>
      </c>
      <c r="E69" s="2450"/>
      <c r="F69" s="2540"/>
      <c r="G69" s="2455"/>
      <c r="H69" s="51"/>
      <c r="I69" s="51"/>
      <c r="J69" s="51"/>
      <c r="K69" s="51"/>
      <c r="L69" s="51"/>
      <c r="M69" s="437"/>
      <c r="N69" s="2470"/>
      <c r="O69" s="2471"/>
      <c r="P69" s="2471"/>
      <c r="Q69" s="2471"/>
      <c r="R69" s="2471"/>
      <c r="S69" s="2471"/>
      <c r="T69" s="1193">
        <v>1</v>
      </c>
      <c r="U69" s="220">
        <v>0.5</v>
      </c>
      <c r="V69" s="163">
        <v>0</v>
      </c>
      <c r="W69" s="163">
        <v>0</v>
      </c>
      <c r="X69" s="554">
        <v>0.5</v>
      </c>
      <c r="Y69" s="554">
        <v>0</v>
      </c>
      <c r="Z69" s="164">
        <v>1</v>
      </c>
      <c r="AA69" s="556">
        <v>1</v>
      </c>
      <c r="AB69" s="163">
        <v>0</v>
      </c>
      <c r="AC69" s="554">
        <v>0.5</v>
      </c>
      <c r="AD69" s="163">
        <v>0</v>
      </c>
      <c r="AE69" s="163">
        <v>0</v>
      </c>
    </row>
    <row r="70" spans="1:32" x14ac:dyDescent="0.25">
      <c r="A70" s="2542"/>
      <c r="B70" s="2512"/>
      <c r="C70" s="2507"/>
      <c r="D70" s="248" t="s">
        <v>384</v>
      </c>
      <c r="E70" s="2450"/>
      <c r="F70" s="2540"/>
      <c r="G70" s="2455"/>
      <c r="H70" s="51"/>
      <c r="I70" s="51"/>
      <c r="J70" s="51"/>
      <c r="K70" s="51"/>
      <c r="L70" s="51"/>
      <c r="M70" s="437"/>
      <c r="N70" s="2470"/>
      <c r="O70" s="2471"/>
      <c r="P70" s="2471"/>
      <c r="Q70" s="2471"/>
      <c r="R70" s="2471"/>
      <c r="S70" s="2471"/>
      <c r="T70" s="1195">
        <v>1.5</v>
      </c>
      <c r="U70" s="221">
        <v>1</v>
      </c>
      <c r="V70" s="168">
        <v>1</v>
      </c>
      <c r="W70" s="167">
        <v>3</v>
      </c>
      <c r="X70" s="555">
        <v>1</v>
      </c>
      <c r="Y70" s="555">
        <v>1</v>
      </c>
      <c r="Z70" s="168">
        <v>1.5</v>
      </c>
      <c r="AA70" s="554">
        <v>0.5</v>
      </c>
      <c r="AB70" s="164">
        <v>0.5</v>
      </c>
      <c r="AC70" s="556">
        <v>0.5</v>
      </c>
      <c r="AD70" s="164">
        <v>0.5</v>
      </c>
      <c r="AE70" s="164">
        <v>0.5</v>
      </c>
    </row>
    <row r="71" spans="1:32" x14ac:dyDescent="0.25">
      <c r="A71" s="2542"/>
      <c r="B71" s="2512"/>
      <c r="C71" s="2507"/>
      <c r="D71" s="248" t="s">
        <v>386</v>
      </c>
      <c r="E71" s="2450"/>
      <c r="F71" s="2540"/>
      <c r="G71" s="2455"/>
      <c r="H71" s="51"/>
      <c r="I71" s="51"/>
      <c r="J71" s="51"/>
      <c r="K71" s="51"/>
      <c r="L71" s="51"/>
      <c r="M71" s="437"/>
      <c r="N71" s="2470"/>
      <c r="O71" s="2471"/>
      <c r="P71" s="2471"/>
      <c r="Q71" s="2471"/>
      <c r="R71" s="2471"/>
      <c r="S71" s="2471"/>
      <c r="T71" s="1193">
        <v>0</v>
      </c>
      <c r="U71" s="220">
        <v>0</v>
      </c>
      <c r="V71" s="163">
        <v>0</v>
      </c>
      <c r="W71" s="164">
        <v>1</v>
      </c>
      <c r="X71" s="556">
        <v>0.5</v>
      </c>
      <c r="Y71" s="554">
        <v>0</v>
      </c>
      <c r="Z71" s="163">
        <v>0</v>
      </c>
      <c r="AA71" s="554">
        <v>0</v>
      </c>
      <c r="AB71" s="163">
        <v>0</v>
      </c>
      <c r="AC71" s="554">
        <v>0</v>
      </c>
      <c r="AD71" s="167">
        <v>2</v>
      </c>
      <c r="AE71" s="163">
        <v>0</v>
      </c>
    </row>
    <row r="72" spans="1:32" x14ac:dyDescent="0.25">
      <c r="A72" s="2542"/>
      <c r="B72" s="2512"/>
      <c r="C72" s="2507"/>
      <c r="D72" s="248" t="s">
        <v>387</v>
      </c>
      <c r="E72" s="2450"/>
      <c r="F72" s="2540"/>
      <c r="G72" s="2455"/>
      <c r="H72" s="51"/>
      <c r="I72" s="51"/>
      <c r="J72" s="51"/>
      <c r="K72" s="51"/>
      <c r="L72" s="51"/>
      <c r="M72" s="437"/>
      <c r="N72" s="2470"/>
      <c r="O72" s="2471"/>
      <c r="P72" s="2471"/>
      <c r="Q72" s="2471"/>
      <c r="R72" s="2471"/>
      <c r="S72" s="2471"/>
      <c r="T72" s="1199">
        <v>0</v>
      </c>
      <c r="U72" s="221">
        <v>1.5</v>
      </c>
      <c r="V72" s="164">
        <v>0.5</v>
      </c>
      <c r="W72" s="164">
        <v>1</v>
      </c>
      <c r="X72" s="555">
        <v>1.5</v>
      </c>
      <c r="Y72" s="555">
        <v>1.5</v>
      </c>
      <c r="Z72" s="168">
        <v>1.5</v>
      </c>
      <c r="AA72" s="555">
        <v>2</v>
      </c>
      <c r="AB72" s="168">
        <v>2</v>
      </c>
      <c r="AC72" s="555">
        <v>1.5</v>
      </c>
      <c r="AD72" s="168">
        <v>1.5</v>
      </c>
      <c r="AE72" s="168">
        <v>1.5</v>
      </c>
    </row>
    <row r="73" spans="1:32" ht="16.5" thickBot="1" x14ac:dyDescent="0.3">
      <c r="A73" s="2542"/>
      <c r="B73" s="2513"/>
      <c r="C73" s="2508"/>
      <c r="D73" s="383" t="s">
        <v>426</v>
      </c>
      <c r="E73" s="2451"/>
      <c r="F73" s="2541"/>
      <c r="G73" s="2456"/>
      <c r="H73" s="85"/>
      <c r="I73" s="85"/>
      <c r="J73" s="85"/>
      <c r="K73" s="85"/>
      <c r="L73" s="85"/>
      <c r="M73" s="120"/>
      <c r="N73" s="2473"/>
      <c r="O73" s="2474"/>
      <c r="P73" s="2474"/>
      <c r="Q73" s="2474"/>
      <c r="R73" s="2474"/>
      <c r="S73" s="2474"/>
      <c r="T73" s="1201">
        <v>2.5</v>
      </c>
      <c r="U73" s="372">
        <v>3</v>
      </c>
      <c r="V73" s="170">
        <v>1.5</v>
      </c>
      <c r="W73" s="170">
        <v>5</v>
      </c>
      <c r="X73" s="830">
        <v>3.5</v>
      </c>
      <c r="Y73" s="830">
        <v>2.5</v>
      </c>
      <c r="Z73" s="170">
        <v>4</v>
      </c>
      <c r="AA73" s="830">
        <v>3.5</v>
      </c>
      <c r="AB73" s="170">
        <v>2.5</v>
      </c>
      <c r="AC73" s="830">
        <v>2.5</v>
      </c>
      <c r="AD73" s="164">
        <v>4</v>
      </c>
      <c r="AE73" s="163">
        <v>2</v>
      </c>
    </row>
    <row r="74" spans="1:32" ht="15.75" customHeight="1" x14ac:dyDescent="0.25">
      <c r="A74" s="2542"/>
      <c r="B74" s="2511" t="s">
        <v>503</v>
      </c>
      <c r="C74" s="2514" t="s">
        <v>295</v>
      </c>
      <c r="D74" s="245" t="s">
        <v>362</v>
      </c>
      <c r="E74" s="2449" t="s">
        <v>297</v>
      </c>
      <c r="F74" s="2539"/>
      <c r="G74" s="2454"/>
      <c r="H74" s="93"/>
      <c r="I74" s="93"/>
      <c r="J74" s="95"/>
      <c r="K74" s="95"/>
      <c r="L74" s="95"/>
      <c r="M74" s="695"/>
      <c r="N74" s="2467" t="s">
        <v>427</v>
      </c>
      <c r="O74" s="2468"/>
      <c r="P74" s="2468"/>
      <c r="Q74" s="2468"/>
      <c r="R74" s="2468"/>
      <c r="S74" s="2468"/>
      <c r="T74" s="1191">
        <v>1.02</v>
      </c>
      <c r="U74" s="374">
        <v>1.04</v>
      </c>
      <c r="V74" s="474">
        <v>0.95</v>
      </c>
      <c r="W74" s="398">
        <v>0.98</v>
      </c>
      <c r="X74" s="611">
        <v>1</v>
      </c>
      <c r="Y74" s="611">
        <v>0.98</v>
      </c>
      <c r="Z74" s="398">
        <v>0.97</v>
      </c>
      <c r="AA74" s="611">
        <v>1.02</v>
      </c>
      <c r="AB74" s="398">
        <v>0.97</v>
      </c>
      <c r="AC74" s="611">
        <v>1.01</v>
      </c>
      <c r="AD74" s="753">
        <v>1</v>
      </c>
      <c r="AE74" s="753">
        <v>0.97</v>
      </c>
    </row>
    <row r="75" spans="1:32" x14ac:dyDescent="0.25">
      <c r="A75" s="2542"/>
      <c r="B75" s="2512"/>
      <c r="C75" s="2507"/>
      <c r="D75" s="242" t="s">
        <v>364</v>
      </c>
      <c r="E75" s="2450"/>
      <c r="F75" s="2540"/>
      <c r="G75" s="2455"/>
      <c r="H75" s="83"/>
      <c r="I75" s="83"/>
      <c r="J75" s="92"/>
      <c r="K75" s="92"/>
      <c r="L75" s="92"/>
      <c r="M75" s="689"/>
      <c r="N75" s="2470"/>
      <c r="O75" s="2471"/>
      <c r="P75" s="2471"/>
      <c r="Q75" s="2471"/>
      <c r="R75" s="2471"/>
      <c r="S75" s="2471"/>
      <c r="T75" s="1192">
        <v>6.5</v>
      </c>
      <c r="U75" s="219">
        <v>6.7</v>
      </c>
      <c r="V75" s="573">
        <v>6.7</v>
      </c>
      <c r="W75" s="228">
        <v>6.2</v>
      </c>
      <c r="X75" s="817">
        <v>6</v>
      </c>
      <c r="Y75" s="817">
        <v>6.3</v>
      </c>
      <c r="Z75" s="399">
        <v>6.4</v>
      </c>
      <c r="AA75" s="817">
        <v>6.8</v>
      </c>
      <c r="AB75" s="399">
        <v>5.9</v>
      </c>
      <c r="AC75" s="817">
        <v>6.9</v>
      </c>
      <c r="AD75" s="399">
        <v>6.4</v>
      </c>
      <c r="AE75" s="399">
        <v>6.7</v>
      </c>
    </row>
    <row r="76" spans="1:32" x14ac:dyDescent="0.25">
      <c r="A76" s="2542"/>
      <c r="B76" s="2512"/>
      <c r="C76" s="2507"/>
      <c r="D76" s="99" t="s">
        <v>383</v>
      </c>
      <c r="E76" s="2450"/>
      <c r="F76" s="2540"/>
      <c r="G76" s="2455"/>
      <c r="H76" s="51"/>
      <c r="I76" s="51"/>
      <c r="J76" s="51"/>
      <c r="K76" s="51"/>
      <c r="L76" s="51"/>
      <c r="M76" s="437"/>
      <c r="N76" s="2470"/>
      <c r="O76" s="2471"/>
      <c r="P76" s="2471"/>
      <c r="Q76" s="2471"/>
      <c r="R76" s="2471"/>
      <c r="S76" s="2471"/>
      <c r="T76" s="1193">
        <v>1</v>
      </c>
      <c r="U76" s="221">
        <v>2.5</v>
      </c>
      <c r="V76" s="472">
        <v>3</v>
      </c>
      <c r="W76" s="164">
        <v>1.5</v>
      </c>
      <c r="X76" s="556">
        <v>2</v>
      </c>
      <c r="Y76" s="556">
        <v>2</v>
      </c>
      <c r="Z76" s="163">
        <v>0</v>
      </c>
      <c r="AA76" s="554">
        <v>0.5</v>
      </c>
      <c r="AB76" s="164">
        <v>1</v>
      </c>
      <c r="AC76" s="556">
        <v>1.5</v>
      </c>
      <c r="AD76" s="163">
        <v>0.5</v>
      </c>
      <c r="AE76" s="163">
        <v>0</v>
      </c>
    </row>
    <row r="77" spans="1:32" x14ac:dyDescent="0.25">
      <c r="A77" s="2542"/>
      <c r="B77" s="2512"/>
      <c r="C77" s="2507"/>
      <c r="D77" s="248" t="s">
        <v>384</v>
      </c>
      <c r="E77" s="2450"/>
      <c r="F77" s="2540"/>
      <c r="G77" s="2455"/>
      <c r="H77" s="51"/>
      <c r="I77" s="51"/>
      <c r="J77" s="51"/>
      <c r="K77" s="51"/>
      <c r="L77" s="51"/>
      <c r="M77" s="437"/>
      <c r="N77" s="2470"/>
      <c r="O77" s="2471"/>
      <c r="P77" s="2471"/>
      <c r="Q77" s="2471"/>
      <c r="R77" s="2471"/>
      <c r="S77" s="2471"/>
      <c r="T77" s="1194">
        <v>2.5</v>
      </c>
      <c r="U77" s="376">
        <v>1.5</v>
      </c>
      <c r="V77" s="472">
        <v>1</v>
      </c>
      <c r="W77" s="167">
        <v>1.5</v>
      </c>
      <c r="X77" s="557">
        <v>1.5</v>
      </c>
      <c r="Y77" s="557">
        <v>2.5</v>
      </c>
      <c r="Z77" s="167">
        <v>3</v>
      </c>
      <c r="AA77" s="556">
        <v>1.5</v>
      </c>
      <c r="AB77" s="164">
        <v>0.5</v>
      </c>
      <c r="AC77" s="557">
        <v>2.5</v>
      </c>
      <c r="AD77" s="164">
        <v>0.5</v>
      </c>
      <c r="AE77" s="168">
        <v>1</v>
      </c>
    </row>
    <row r="78" spans="1:32" x14ac:dyDescent="0.25">
      <c r="A78" s="2542"/>
      <c r="B78" s="2512"/>
      <c r="C78" s="2507"/>
      <c r="D78" s="248" t="s">
        <v>386</v>
      </c>
      <c r="E78" s="2450"/>
      <c r="F78" s="2540"/>
      <c r="G78" s="2455"/>
      <c r="H78" s="51"/>
      <c r="I78" s="51"/>
      <c r="J78" s="51"/>
      <c r="K78" s="51"/>
      <c r="L78" s="51"/>
      <c r="M78" s="437"/>
      <c r="N78" s="2470"/>
      <c r="O78" s="2471"/>
      <c r="P78" s="2471"/>
      <c r="Q78" s="2471"/>
      <c r="R78" s="2471"/>
      <c r="S78" s="2471"/>
      <c r="T78" s="1194">
        <v>4</v>
      </c>
      <c r="U78" s="376">
        <v>2</v>
      </c>
      <c r="V78" s="475">
        <v>2</v>
      </c>
      <c r="W78" s="167">
        <v>3</v>
      </c>
      <c r="X78" s="557">
        <v>2</v>
      </c>
      <c r="Y78" s="555">
        <v>2</v>
      </c>
      <c r="Z78" s="164">
        <v>1</v>
      </c>
      <c r="AA78" s="555">
        <v>2</v>
      </c>
      <c r="AB78" s="167">
        <v>2</v>
      </c>
      <c r="AC78" s="556">
        <v>1</v>
      </c>
      <c r="AD78" s="167">
        <v>2.5</v>
      </c>
      <c r="AE78" s="164">
        <v>1</v>
      </c>
    </row>
    <row r="79" spans="1:32" x14ac:dyDescent="0.25">
      <c r="A79" s="2542"/>
      <c r="B79" s="2512"/>
      <c r="C79" s="2507"/>
      <c r="D79" s="248" t="s">
        <v>387</v>
      </c>
      <c r="E79" s="2450"/>
      <c r="F79" s="2540"/>
      <c r="G79" s="2455"/>
      <c r="H79" s="51"/>
      <c r="I79" s="51"/>
      <c r="J79" s="51"/>
      <c r="K79" s="51"/>
      <c r="L79" s="51"/>
      <c r="M79" s="437"/>
      <c r="N79" s="2470"/>
      <c r="O79" s="2471"/>
      <c r="P79" s="2471"/>
      <c r="Q79" s="2471"/>
      <c r="R79" s="2471"/>
      <c r="S79" s="2471"/>
      <c r="T79" s="1195">
        <v>1.5</v>
      </c>
      <c r="U79" s="222">
        <v>1</v>
      </c>
      <c r="V79" s="472">
        <v>2</v>
      </c>
      <c r="W79" s="168">
        <v>1.5</v>
      </c>
      <c r="X79" s="557">
        <v>2</v>
      </c>
      <c r="Y79" s="556">
        <v>1</v>
      </c>
      <c r="Z79" s="164">
        <v>1</v>
      </c>
      <c r="AA79" s="555">
        <v>1.5</v>
      </c>
      <c r="AB79" s="164">
        <v>1</v>
      </c>
      <c r="AC79" s="556">
        <v>1</v>
      </c>
      <c r="AD79" s="168">
        <v>2</v>
      </c>
      <c r="AE79" s="168">
        <v>2</v>
      </c>
    </row>
    <row r="80" spans="1:32" ht="16.5" thickBot="1" x14ac:dyDescent="0.3">
      <c r="A80" s="2542"/>
      <c r="B80" s="2513"/>
      <c r="C80" s="2508"/>
      <c r="D80" s="383" t="s">
        <v>426</v>
      </c>
      <c r="E80" s="2451"/>
      <c r="F80" s="2541"/>
      <c r="G80" s="2456"/>
      <c r="H80" s="85"/>
      <c r="I80" s="85"/>
      <c r="J80" s="85"/>
      <c r="K80" s="85"/>
      <c r="L80" s="85"/>
      <c r="M80" s="120"/>
      <c r="N80" s="2473"/>
      <c r="O80" s="2474"/>
      <c r="P80" s="2474"/>
      <c r="Q80" s="2474"/>
      <c r="R80" s="2474"/>
      <c r="S80" s="2474"/>
      <c r="T80" s="1196">
        <v>9</v>
      </c>
      <c r="U80" s="397">
        <v>7</v>
      </c>
      <c r="V80" s="574">
        <v>8</v>
      </c>
      <c r="W80" s="173">
        <v>7.5</v>
      </c>
      <c r="X80" s="831">
        <v>7.5</v>
      </c>
      <c r="Y80" s="831">
        <v>7.5</v>
      </c>
      <c r="Z80" s="170">
        <v>5</v>
      </c>
      <c r="AA80" s="830">
        <v>5.5</v>
      </c>
      <c r="AB80" s="170">
        <v>4.5</v>
      </c>
      <c r="AC80" s="830">
        <v>6</v>
      </c>
      <c r="AD80" s="164">
        <v>5.5</v>
      </c>
      <c r="AE80" s="164">
        <v>4</v>
      </c>
    </row>
    <row r="81" spans="1:31" ht="15.75" customHeight="1" x14ac:dyDescent="0.25">
      <c r="A81" s="2542"/>
      <c r="B81" s="2511" t="s">
        <v>450</v>
      </c>
      <c r="C81" s="2514" t="s">
        <v>295</v>
      </c>
      <c r="D81" s="245" t="s">
        <v>362</v>
      </c>
      <c r="E81" s="2449" t="s">
        <v>297</v>
      </c>
      <c r="F81" s="2539"/>
      <c r="G81" s="2454"/>
      <c r="H81" s="93"/>
      <c r="I81" s="93"/>
      <c r="J81" s="95"/>
      <c r="K81" s="95"/>
      <c r="L81" s="95"/>
      <c r="M81" s="695"/>
      <c r="N81" s="2467" t="s">
        <v>427</v>
      </c>
      <c r="O81" s="2468"/>
      <c r="P81" s="2468"/>
      <c r="Q81" s="2468"/>
      <c r="R81" s="2468"/>
      <c r="S81" s="2468"/>
      <c r="T81" s="1191">
        <v>1</v>
      </c>
      <c r="U81" s="374">
        <v>0.98</v>
      </c>
      <c r="V81" s="474">
        <v>0.99</v>
      </c>
      <c r="W81" s="398">
        <v>1</v>
      </c>
      <c r="X81" s="611">
        <v>1.01</v>
      </c>
      <c r="Y81" s="611">
        <v>0.99</v>
      </c>
      <c r="Z81" s="398">
        <v>0.99</v>
      </c>
      <c r="AA81" s="611">
        <v>0.97</v>
      </c>
      <c r="AB81" s="398">
        <v>0.97</v>
      </c>
      <c r="AC81" s="611">
        <v>0.99</v>
      </c>
      <c r="AD81" s="753">
        <v>0.98</v>
      </c>
      <c r="AE81" s="753">
        <v>0.99</v>
      </c>
    </row>
    <row r="82" spans="1:31" x14ac:dyDescent="0.25">
      <c r="A82" s="2542"/>
      <c r="B82" s="2512"/>
      <c r="C82" s="2507"/>
      <c r="D82" s="242" t="s">
        <v>364</v>
      </c>
      <c r="E82" s="2450"/>
      <c r="F82" s="2540"/>
      <c r="G82" s="2455"/>
      <c r="H82" s="83"/>
      <c r="I82" s="83"/>
      <c r="J82" s="92"/>
      <c r="K82" s="92"/>
      <c r="L82" s="92"/>
      <c r="M82" s="689"/>
      <c r="N82" s="2470"/>
      <c r="O82" s="2471"/>
      <c r="P82" s="2471"/>
      <c r="Q82" s="2471"/>
      <c r="R82" s="2471"/>
      <c r="S82" s="2471"/>
      <c r="T82" s="1192">
        <v>8.1</v>
      </c>
      <c r="U82" s="219">
        <v>7.9</v>
      </c>
      <c r="V82" s="573">
        <v>8.1999999999999993</v>
      </c>
      <c r="W82" s="228">
        <v>8</v>
      </c>
      <c r="X82" s="817">
        <v>8.3000000000000007</v>
      </c>
      <c r="Y82" s="817">
        <v>7.9</v>
      </c>
      <c r="Z82" s="399">
        <v>8.4</v>
      </c>
      <c r="AA82" s="817">
        <v>8.6</v>
      </c>
      <c r="AB82" s="399">
        <v>8.4</v>
      </c>
      <c r="AC82" s="817">
        <v>8.3000000000000007</v>
      </c>
      <c r="AD82" s="399">
        <v>8.3000000000000007</v>
      </c>
      <c r="AE82" s="399">
        <v>9</v>
      </c>
    </row>
    <row r="83" spans="1:31" x14ac:dyDescent="0.25">
      <c r="A83" s="2542"/>
      <c r="B83" s="2512"/>
      <c r="C83" s="2507"/>
      <c r="D83" s="99" t="s">
        <v>383</v>
      </c>
      <c r="E83" s="2450"/>
      <c r="F83" s="2540"/>
      <c r="G83" s="2455"/>
      <c r="H83" s="51"/>
      <c r="I83" s="51"/>
      <c r="J83" s="51"/>
      <c r="K83" s="51"/>
      <c r="L83" s="51"/>
      <c r="M83" s="437"/>
      <c r="N83" s="2470"/>
      <c r="O83" s="2471"/>
      <c r="P83" s="2471"/>
      <c r="Q83" s="2471"/>
      <c r="R83" s="2471"/>
      <c r="S83" s="2471"/>
      <c r="T83" s="1193">
        <v>1</v>
      </c>
      <c r="U83" s="220">
        <v>0.5</v>
      </c>
      <c r="V83" s="473">
        <v>1</v>
      </c>
      <c r="W83" s="164">
        <v>1</v>
      </c>
      <c r="X83" s="556">
        <v>1.5</v>
      </c>
      <c r="Y83" s="554">
        <v>1</v>
      </c>
      <c r="Z83" s="163">
        <v>0</v>
      </c>
      <c r="AA83" s="554">
        <v>0</v>
      </c>
      <c r="AB83" s="164">
        <v>1</v>
      </c>
      <c r="AC83" s="556">
        <v>1</v>
      </c>
      <c r="AD83" s="164">
        <v>1</v>
      </c>
      <c r="AE83" s="164">
        <v>2</v>
      </c>
    </row>
    <row r="84" spans="1:31" x14ac:dyDescent="0.25">
      <c r="A84" s="2542"/>
      <c r="B84" s="2512"/>
      <c r="C84" s="2507"/>
      <c r="D84" s="248" t="s">
        <v>384</v>
      </c>
      <c r="E84" s="2450"/>
      <c r="F84" s="2540"/>
      <c r="G84" s="2455"/>
      <c r="H84" s="51"/>
      <c r="I84" s="51"/>
      <c r="J84" s="51"/>
      <c r="K84" s="51"/>
      <c r="L84" s="51"/>
      <c r="M84" s="437"/>
      <c r="N84" s="2470"/>
      <c r="O84" s="2471"/>
      <c r="P84" s="2471"/>
      <c r="Q84" s="2471"/>
      <c r="R84" s="2471"/>
      <c r="S84" s="2471"/>
      <c r="T84" s="1199">
        <v>0</v>
      </c>
      <c r="U84" s="220">
        <v>0</v>
      </c>
      <c r="V84" s="471">
        <v>0</v>
      </c>
      <c r="W84" s="163">
        <v>0</v>
      </c>
      <c r="X84" s="554">
        <v>0</v>
      </c>
      <c r="Y84" s="554">
        <v>0</v>
      </c>
      <c r="Z84" s="163">
        <v>0</v>
      </c>
      <c r="AA84" s="554">
        <v>0</v>
      </c>
      <c r="AB84" s="163">
        <v>0</v>
      </c>
      <c r="AC84" s="554">
        <v>0</v>
      </c>
      <c r="AD84" s="163">
        <v>0</v>
      </c>
      <c r="AE84" s="167">
        <v>2</v>
      </c>
    </row>
    <row r="85" spans="1:31" x14ac:dyDescent="0.25">
      <c r="A85" s="2542"/>
      <c r="B85" s="2512"/>
      <c r="C85" s="2507"/>
      <c r="D85" s="248" t="s">
        <v>386</v>
      </c>
      <c r="E85" s="2450"/>
      <c r="F85" s="2540"/>
      <c r="G85" s="2455"/>
      <c r="H85" s="51"/>
      <c r="I85" s="51"/>
      <c r="J85" s="51"/>
      <c r="K85" s="51"/>
      <c r="L85" s="51"/>
      <c r="M85" s="437"/>
      <c r="N85" s="2470"/>
      <c r="O85" s="2471"/>
      <c r="P85" s="2471"/>
      <c r="Q85" s="2471"/>
      <c r="R85" s="2471"/>
      <c r="S85" s="2471"/>
      <c r="T85" s="1193">
        <v>0</v>
      </c>
      <c r="U85" s="220">
        <v>0</v>
      </c>
      <c r="V85" s="473">
        <v>1</v>
      </c>
      <c r="W85" s="164">
        <v>1</v>
      </c>
      <c r="X85" s="554">
        <v>0</v>
      </c>
      <c r="Y85" s="554">
        <v>0</v>
      </c>
      <c r="Z85" s="164">
        <v>1</v>
      </c>
      <c r="AA85" s="554">
        <v>0</v>
      </c>
      <c r="AB85" s="163">
        <v>0</v>
      </c>
      <c r="AC85" s="556">
        <v>0.5</v>
      </c>
      <c r="AD85" s="163">
        <v>0</v>
      </c>
      <c r="AE85" s="164">
        <v>0.5</v>
      </c>
    </row>
    <row r="86" spans="1:31" x14ac:dyDescent="0.25">
      <c r="A86" s="2542"/>
      <c r="B86" s="2512"/>
      <c r="C86" s="2507"/>
      <c r="D86" s="248" t="s">
        <v>387</v>
      </c>
      <c r="E86" s="2450"/>
      <c r="F86" s="2540"/>
      <c r="G86" s="2455"/>
      <c r="H86" s="51"/>
      <c r="I86" s="51"/>
      <c r="J86" s="51"/>
      <c r="K86" s="51"/>
      <c r="L86" s="51"/>
      <c r="M86" s="437"/>
      <c r="N86" s="2470"/>
      <c r="O86" s="2471"/>
      <c r="P86" s="2471"/>
      <c r="Q86" s="2471"/>
      <c r="R86" s="2471"/>
      <c r="S86" s="2471"/>
      <c r="T86" s="1195">
        <v>1.5</v>
      </c>
      <c r="U86" s="220">
        <v>1</v>
      </c>
      <c r="V86" s="472">
        <v>1.5</v>
      </c>
      <c r="W86" s="168">
        <v>2</v>
      </c>
      <c r="X86" s="557">
        <v>2</v>
      </c>
      <c r="Y86" s="556">
        <v>1</v>
      </c>
      <c r="Z86" s="168">
        <v>1.5</v>
      </c>
      <c r="AA86" s="555">
        <v>1.5</v>
      </c>
      <c r="AB86" s="168">
        <v>2</v>
      </c>
      <c r="AC86" s="555">
        <v>2</v>
      </c>
      <c r="AD86" s="168">
        <v>2</v>
      </c>
      <c r="AE86" s="168">
        <v>1.5</v>
      </c>
    </row>
    <row r="87" spans="1:31" ht="16.5" thickBot="1" x14ac:dyDescent="0.3">
      <c r="A87" s="2542"/>
      <c r="B87" s="2513"/>
      <c r="C87" s="2508"/>
      <c r="D87" s="287" t="s">
        <v>426</v>
      </c>
      <c r="E87" s="2451"/>
      <c r="F87" s="2541"/>
      <c r="G87" s="2456"/>
      <c r="H87" s="96"/>
      <c r="I87" s="96"/>
      <c r="J87" s="96"/>
      <c r="K87" s="96"/>
      <c r="L87" s="96"/>
      <c r="M87" s="119"/>
      <c r="N87" s="2473"/>
      <c r="O87" s="2474"/>
      <c r="P87" s="2474"/>
      <c r="Q87" s="2474"/>
      <c r="R87" s="2474"/>
      <c r="S87" s="2474"/>
      <c r="T87" s="1200">
        <v>2.5</v>
      </c>
      <c r="U87" s="372">
        <v>1.5</v>
      </c>
      <c r="V87" s="476">
        <v>3.5</v>
      </c>
      <c r="W87" s="170">
        <v>4</v>
      </c>
      <c r="X87" s="838">
        <v>3.5</v>
      </c>
      <c r="Y87" s="832">
        <v>2</v>
      </c>
      <c r="Z87" s="170">
        <v>2.5</v>
      </c>
      <c r="AA87" s="832">
        <v>1.5</v>
      </c>
      <c r="AB87" s="170">
        <v>3</v>
      </c>
      <c r="AC87" s="830">
        <v>3.5</v>
      </c>
      <c r="AD87" s="164">
        <v>3</v>
      </c>
      <c r="AE87" s="164">
        <v>6</v>
      </c>
    </row>
    <row r="88" spans="1:31" ht="15.75" customHeight="1" x14ac:dyDescent="0.25">
      <c r="A88" s="2542"/>
      <c r="B88" s="2511" t="s">
        <v>504</v>
      </c>
      <c r="C88" s="2514" t="s">
        <v>295</v>
      </c>
      <c r="D88" s="245" t="s">
        <v>362</v>
      </c>
      <c r="E88" s="2449" t="s">
        <v>297</v>
      </c>
      <c r="F88" s="2539"/>
      <c r="G88" s="2454"/>
      <c r="H88" s="93"/>
      <c r="I88" s="93"/>
      <c r="J88" s="95"/>
      <c r="K88" s="95"/>
      <c r="L88" s="95"/>
      <c r="M88" s="695"/>
      <c r="N88" s="2467" t="s">
        <v>427</v>
      </c>
      <c r="O88" s="2468"/>
      <c r="P88" s="2468"/>
      <c r="Q88" s="2468"/>
      <c r="R88" s="2468"/>
      <c r="S88" s="2468"/>
      <c r="T88" s="1191">
        <v>1.03</v>
      </c>
      <c r="U88" s="377">
        <v>1.1100000000000001</v>
      </c>
      <c r="V88" s="474">
        <v>1.04</v>
      </c>
      <c r="W88" s="398">
        <v>0.99</v>
      </c>
      <c r="X88" s="611">
        <v>1.03</v>
      </c>
      <c r="Y88" s="699">
        <v>1.08</v>
      </c>
      <c r="Z88" s="357">
        <v>1.02</v>
      </c>
      <c r="AA88" s="611">
        <v>1</v>
      </c>
      <c r="AB88" s="398">
        <v>1</v>
      </c>
      <c r="AC88" s="699">
        <v>1.07</v>
      </c>
      <c r="AD88" s="753">
        <v>1</v>
      </c>
      <c r="AE88" s="753">
        <v>1.01</v>
      </c>
    </row>
    <row r="89" spans="1:31" x14ac:dyDescent="0.25">
      <c r="A89" s="2542"/>
      <c r="B89" s="2512"/>
      <c r="C89" s="2507"/>
      <c r="D89" s="242" t="s">
        <v>364</v>
      </c>
      <c r="E89" s="2450"/>
      <c r="F89" s="2540"/>
      <c r="G89" s="2455"/>
      <c r="H89" s="83"/>
      <c r="I89" s="83"/>
      <c r="J89" s="92"/>
      <c r="K89" s="92"/>
      <c r="L89" s="92"/>
      <c r="M89" s="689"/>
      <c r="N89" s="2470"/>
      <c r="O89" s="2471"/>
      <c r="P89" s="2471"/>
      <c r="Q89" s="2471"/>
      <c r="R89" s="2471"/>
      <c r="S89" s="2471"/>
      <c r="T89" s="1192">
        <v>8.5</v>
      </c>
      <c r="U89" s="219">
        <v>9.1999999999999993</v>
      </c>
      <c r="V89" s="573">
        <v>8.5</v>
      </c>
      <c r="W89" s="228">
        <v>8.1999999999999993</v>
      </c>
      <c r="X89" s="817">
        <v>8.5</v>
      </c>
      <c r="Y89" s="817">
        <v>8.9</v>
      </c>
      <c r="Z89" s="399">
        <v>8.5</v>
      </c>
      <c r="AA89" s="817">
        <v>8.3000000000000007</v>
      </c>
      <c r="AB89" s="399">
        <v>8.3000000000000007</v>
      </c>
      <c r="AC89" s="817">
        <v>8.8000000000000007</v>
      </c>
      <c r="AD89" s="399">
        <v>8.1999999999999993</v>
      </c>
      <c r="AE89" s="399">
        <v>8.3000000000000007</v>
      </c>
    </row>
    <row r="90" spans="1:31" x14ac:dyDescent="0.25">
      <c r="A90" s="2542"/>
      <c r="B90" s="2512"/>
      <c r="C90" s="2507"/>
      <c r="D90" s="99" t="s">
        <v>383</v>
      </c>
      <c r="E90" s="2450"/>
      <c r="F90" s="2540"/>
      <c r="G90" s="2455"/>
      <c r="H90" s="51"/>
      <c r="I90" s="51"/>
      <c r="J90" s="51"/>
      <c r="K90" s="51"/>
      <c r="L90" s="51"/>
      <c r="M90" s="437"/>
      <c r="N90" s="2470"/>
      <c r="O90" s="2471"/>
      <c r="P90" s="2471"/>
      <c r="Q90" s="2471"/>
      <c r="R90" s="2471"/>
      <c r="S90" s="2471"/>
      <c r="T90" s="1193">
        <v>1</v>
      </c>
      <c r="U90" s="222">
        <v>1</v>
      </c>
      <c r="V90" s="473">
        <v>1</v>
      </c>
      <c r="W90" s="164">
        <v>1</v>
      </c>
      <c r="X90" s="556">
        <v>1</v>
      </c>
      <c r="Y90" s="556">
        <v>1.5</v>
      </c>
      <c r="Z90" s="164">
        <v>0.5</v>
      </c>
      <c r="AA90" s="556">
        <v>1</v>
      </c>
      <c r="AB90" s="164">
        <v>1.5</v>
      </c>
      <c r="AC90" s="556">
        <v>2</v>
      </c>
      <c r="AD90" s="164">
        <v>2</v>
      </c>
      <c r="AE90" s="164">
        <v>2</v>
      </c>
    </row>
    <row r="91" spans="1:31" x14ac:dyDescent="0.25">
      <c r="A91" s="2542"/>
      <c r="B91" s="2512"/>
      <c r="C91" s="2507"/>
      <c r="D91" s="248" t="s">
        <v>384</v>
      </c>
      <c r="E91" s="2450"/>
      <c r="F91" s="2540"/>
      <c r="G91" s="2455"/>
      <c r="H91" s="51"/>
      <c r="I91" s="51"/>
      <c r="J91" s="51"/>
      <c r="K91" s="51"/>
      <c r="L91" s="51"/>
      <c r="M91" s="437"/>
      <c r="N91" s="2470"/>
      <c r="O91" s="2471"/>
      <c r="P91" s="2471"/>
      <c r="Q91" s="2471"/>
      <c r="R91" s="2471"/>
      <c r="S91" s="2471"/>
      <c r="T91" s="1193">
        <v>0.5</v>
      </c>
      <c r="U91" s="222">
        <v>0.5</v>
      </c>
      <c r="V91" s="473">
        <v>0.5</v>
      </c>
      <c r="W91" s="164">
        <v>0.5</v>
      </c>
      <c r="X91" s="554">
        <v>0</v>
      </c>
      <c r="Y91" s="556">
        <v>0.5</v>
      </c>
      <c r="Z91" s="164">
        <v>1.5</v>
      </c>
      <c r="AA91" s="554">
        <v>1</v>
      </c>
      <c r="AB91" s="163">
        <v>0</v>
      </c>
      <c r="AC91" s="554">
        <v>0</v>
      </c>
      <c r="AD91" s="163">
        <v>0</v>
      </c>
      <c r="AE91" s="167">
        <v>1.5</v>
      </c>
    </row>
    <row r="92" spans="1:31" x14ac:dyDescent="0.25">
      <c r="A92" s="2542"/>
      <c r="B92" s="2512"/>
      <c r="C92" s="2507"/>
      <c r="D92" s="248" t="s">
        <v>386</v>
      </c>
      <c r="E92" s="2450"/>
      <c r="F92" s="2540"/>
      <c r="G92" s="2455"/>
      <c r="H92" s="51"/>
      <c r="I92" s="51"/>
      <c r="J92" s="51"/>
      <c r="K92" s="51"/>
      <c r="L92" s="51"/>
      <c r="M92" s="437"/>
      <c r="N92" s="2470"/>
      <c r="O92" s="2471"/>
      <c r="P92" s="2471"/>
      <c r="Q92" s="2471"/>
      <c r="R92" s="2471"/>
      <c r="S92" s="2471"/>
      <c r="T92" s="1193">
        <v>1</v>
      </c>
      <c r="U92" s="220">
        <v>0</v>
      </c>
      <c r="V92" s="471">
        <v>0</v>
      </c>
      <c r="W92" s="164">
        <v>0.5</v>
      </c>
      <c r="X92" s="554">
        <v>0</v>
      </c>
      <c r="Y92" s="555">
        <v>2</v>
      </c>
      <c r="Z92" s="164">
        <v>0</v>
      </c>
      <c r="AA92" s="556">
        <v>1</v>
      </c>
      <c r="AB92" s="163">
        <v>0</v>
      </c>
      <c r="AC92" s="556">
        <v>1</v>
      </c>
      <c r="AD92" s="163">
        <v>0</v>
      </c>
      <c r="AE92" s="167">
        <v>2.5</v>
      </c>
    </row>
    <row r="93" spans="1:31" x14ac:dyDescent="0.25">
      <c r="A93" s="2542"/>
      <c r="B93" s="2512"/>
      <c r="C93" s="2507"/>
      <c r="D93" s="248" t="s">
        <v>387</v>
      </c>
      <c r="E93" s="2450"/>
      <c r="F93" s="2540"/>
      <c r="G93" s="2455"/>
      <c r="H93" s="51"/>
      <c r="I93" s="51"/>
      <c r="J93" s="51"/>
      <c r="K93" s="51"/>
      <c r="L93" s="51"/>
      <c r="M93" s="437"/>
      <c r="N93" s="2470"/>
      <c r="O93" s="2471"/>
      <c r="P93" s="2471"/>
      <c r="Q93" s="2471"/>
      <c r="R93" s="2471"/>
      <c r="S93" s="2471"/>
      <c r="T93" s="1193">
        <v>0.5</v>
      </c>
      <c r="U93" s="222">
        <v>0.5</v>
      </c>
      <c r="V93" s="471">
        <v>0</v>
      </c>
      <c r="W93" s="163">
        <v>0</v>
      </c>
      <c r="X93" s="555">
        <v>1</v>
      </c>
      <c r="Y93" s="554">
        <v>0</v>
      </c>
      <c r="Z93" s="164">
        <v>1.5</v>
      </c>
      <c r="AA93" s="556">
        <v>1</v>
      </c>
      <c r="AB93" s="168">
        <v>1.5</v>
      </c>
      <c r="AC93" s="555">
        <v>1.5</v>
      </c>
      <c r="AD93" s="164">
        <v>1</v>
      </c>
      <c r="AE93" s="168">
        <v>1.5</v>
      </c>
    </row>
    <row r="94" spans="1:31" ht="16.5" thickBot="1" x14ac:dyDescent="0.3">
      <c r="A94" s="2542"/>
      <c r="B94" s="2513"/>
      <c r="C94" s="2508"/>
      <c r="D94" s="383" t="s">
        <v>426</v>
      </c>
      <c r="E94" s="2451"/>
      <c r="F94" s="2541"/>
      <c r="G94" s="2456"/>
      <c r="H94" s="85"/>
      <c r="I94" s="85"/>
      <c r="J94" s="85"/>
      <c r="K94" s="85"/>
      <c r="L94" s="85"/>
      <c r="M94" s="120"/>
      <c r="N94" s="2473"/>
      <c r="O94" s="2474"/>
      <c r="P94" s="2474"/>
      <c r="Q94" s="2474"/>
      <c r="R94" s="2474"/>
      <c r="S94" s="2474"/>
      <c r="T94" s="1201">
        <v>3</v>
      </c>
      <c r="U94" s="372">
        <v>2</v>
      </c>
      <c r="V94" s="476">
        <v>1.5</v>
      </c>
      <c r="W94" s="470">
        <v>2</v>
      </c>
      <c r="X94" s="832">
        <v>2</v>
      </c>
      <c r="Y94" s="830">
        <v>4</v>
      </c>
      <c r="Z94" s="170">
        <v>3.5</v>
      </c>
      <c r="AA94" s="830">
        <v>4</v>
      </c>
      <c r="AB94" s="170">
        <v>3</v>
      </c>
      <c r="AC94" s="830">
        <v>4.5</v>
      </c>
      <c r="AD94" s="164">
        <v>3</v>
      </c>
      <c r="AE94" s="168">
        <v>7.5</v>
      </c>
    </row>
    <row r="95" spans="1:31" ht="15.75" customHeight="1" x14ac:dyDescent="0.25">
      <c r="A95" s="2542"/>
      <c r="B95" s="2511" t="s">
        <v>505</v>
      </c>
      <c r="C95" s="2514" t="s">
        <v>295</v>
      </c>
      <c r="D95" s="245" t="s">
        <v>362</v>
      </c>
      <c r="E95" s="2449" t="s">
        <v>297</v>
      </c>
      <c r="F95" s="2539"/>
      <c r="G95" s="2454"/>
      <c r="H95" s="93"/>
      <c r="I95" s="93"/>
      <c r="J95" s="95"/>
      <c r="K95" s="95"/>
      <c r="L95" s="95"/>
      <c r="M95" s="695"/>
      <c r="N95" s="2467" t="s">
        <v>427</v>
      </c>
      <c r="O95" s="2468"/>
      <c r="P95" s="2468"/>
      <c r="Q95" s="2468"/>
      <c r="R95" s="2468"/>
      <c r="S95" s="2468"/>
      <c r="T95" s="1198">
        <v>1.07</v>
      </c>
      <c r="U95" s="374">
        <v>1.01</v>
      </c>
      <c r="V95" s="474">
        <v>0.99</v>
      </c>
      <c r="W95" s="398">
        <v>1.05</v>
      </c>
      <c r="X95" s="611">
        <v>0.98</v>
      </c>
      <c r="Y95" s="611">
        <v>1</v>
      </c>
      <c r="Z95" s="398">
        <v>1.02</v>
      </c>
      <c r="AA95" s="611">
        <v>1</v>
      </c>
      <c r="AB95" s="398">
        <v>0.99</v>
      </c>
      <c r="AC95" s="611">
        <v>1</v>
      </c>
      <c r="AD95" s="753">
        <v>0.99</v>
      </c>
      <c r="AE95" s="753">
        <v>1.02</v>
      </c>
    </row>
    <row r="96" spans="1:31" x14ac:dyDescent="0.25">
      <c r="A96" s="2542"/>
      <c r="B96" s="2512"/>
      <c r="C96" s="2507"/>
      <c r="D96" s="242" t="s">
        <v>364</v>
      </c>
      <c r="E96" s="2450"/>
      <c r="F96" s="2540"/>
      <c r="G96" s="2455"/>
      <c r="H96" s="83"/>
      <c r="I96" s="83"/>
      <c r="J96" s="92"/>
      <c r="K96" s="92"/>
      <c r="L96" s="92"/>
      <c r="M96" s="689"/>
      <c r="N96" s="2470"/>
      <c r="O96" s="2471"/>
      <c r="P96" s="2471"/>
      <c r="Q96" s="2471"/>
      <c r="R96" s="2471"/>
      <c r="S96" s="2471"/>
      <c r="T96" s="1192">
        <v>5.6</v>
      </c>
      <c r="U96" s="219">
        <v>5.3</v>
      </c>
      <c r="V96" s="573">
        <v>5.2</v>
      </c>
      <c r="W96" s="228">
        <v>5.6</v>
      </c>
      <c r="X96" s="817">
        <v>5.7</v>
      </c>
      <c r="Y96" s="817">
        <v>5.8</v>
      </c>
      <c r="Z96" s="399">
        <v>5.7</v>
      </c>
      <c r="AA96" s="817">
        <v>5.8</v>
      </c>
      <c r="AB96" s="399">
        <v>5.8</v>
      </c>
      <c r="AC96" s="817">
        <v>5.8</v>
      </c>
      <c r="AD96" s="399">
        <v>5.8</v>
      </c>
      <c r="AE96" s="399">
        <v>6</v>
      </c>
    </row>
    <row r="97" spans="1:31" x14ac:dyDescent="0.25">
      <c r="A97" s="2542"/>
      <c r="B97" s="2512"/>
      <c r="C97" s="2507"/>
      <c r="D97" s="99" t="s">
        <v>383</v>
      </c>
      <c r="E97" s="2450"/>
      <c r="F97" s="2540"/>
      <c r="G97" s="2455"/>
      <c r="H97" s="51"/>
      <c r="I97" s="51"/>
      <c r="J97" s="51"/>
      <c r="K97" s="51"/>
      <c r="L97" s="51"/>
      <c r="M97" s="437"/>
      <c r="N97" s="2470"/>
      <c r="O97" s="2471"/>
      <c r="P97" s="2471"/>
      <c r="Q97" s="2471"/>
      <c r="R97" s="2471"/>
      <c r="S97" s="2471"/>
      <c r="T97" s="1193">
        <v>1</v>
      </c>
      <c r="U97" s="220">
        <v>0.5</v>
      </c>
      <c r="V97" s="471">
        <v>0</v>
      </c>
      <c r="W97" s="163">
        <v>0.5</v>
      </c>
      <c r="X97" s="556">
        <v>1</v>
      </c>
      <c r="Y97" s="556">
        <v>1</v>
      </c>
      <c r="Z97" s="164">
        <v>1</v>
      </c>
      <c r="AA97" s="556">
        <v>1</v>
      </c>
      <c r="AB97" s="163">
        <v>0</v>
      </c>
      <c r="AC97" s="556">
        <v>2</v>
      </c>
      <c r="AD97" s="163">
        <v>0</v>
      </c>
      <c r="AE97" s="163">
        <v>0.5</v>
      </c>
    </row>
    <row r="98" spans="1:31" x14ac:dyDescent="0.25">
      <c r="A98" s="2542"/>
      <c r="B98" s="2512"/>
      <c r="C98" s="2507"/>
      <c r="D98" s="248" t="s">
        <v>384</v>
      </c>
      <c r="E98" s="2450"/>
      <c r="F98" s="2540"/>
      <c r="G98" s="2455"/>
      <c r="H98" s="51"/>
      <c r="I98" s="51"/>
      <c r="J98" s="51"/>
      <c r="K98" s="51"/>
      <c r="L98" s="51"/>
      <c r="M98" s="437"/>
      <c r="N98" s="2470"/>
      <c r="O98" s="2471"/>
      <c r="P98" s="2471"/>
      <c r="Q98" s="2471"/>
      <c r="R98" s="2471"/>
      <c r="S98" s="2471"/>
      <c r="T98" s="1193">
        <v>1</v>
      </c>
      <c r="U98" s="221">
        <v>1</v>
      </c>
      <c r="V98" s="475">
        <v>2</v>
      </c>
      <c r="W98" s="167">
        <v>1.5</v>
      </c>
      <c r="X98" s="555">
        <v>1</v>
      </c>
      <c r="Y98" s="555">
        <v>1.5</v>
      </c>
      <c r="Z98" s="164">
        <v>0.5</v>
      </c>
      <c r="AA98" s="556">
        <v>0</v>
      </c>
      <c r="AB98" s="164">
        <v>0.5</v>
      </c>
      <c r="AC98" s="556">
        <v>0.5</v>
      </c>
      <c r="AD98" s="163">
        <v>0</v>
      </c>
      <c r="AE98" s="167">
        <v>1.5</v>
      </c>
    </row>
    <row r="99" spans="1:31" x14ac:dyDescent="0.25">
      <c r="A99" s="2542"/>
      <c r="B99" s="2512"/>
      <c r="C99" s="2507"/>
      <c r="D99" s="248" t="s">
        <v>386</v>
      </c>
      <c r="E99" s="2450"/>
      <c r="F99" s="2540"/>
      <c r="G99" s="2455"/>
      <c r="H99" s="51"/>
      <c r="I99" s="51"/>
      <c r="J99" s="51"/>
      <c r="K99" s="51"/>
      <c r="L99" s="51"/>
      <c r="M99" s="437"/>
      <c r="N99" s="2470"/>
      <c r="O99" s="2471"/>
      <c r="P99" s="2471"/>
      <c r="Q99" s="2471"/>
      <c r="R99" s="2471"/>
      <c r="S99" s="2471"/>
      <c r="T99" s="1195">
        <v>2</v>
      </c>
      <c r="U99" s="222">
        <v>0.5</v>
      </c>
      <c r="V99" s="475">
        <v>2</v>
      </c>
      <c r="W99" s="164">
        <v>1</v>
      </c>
      <c r="X99" s="555">
        <v>1.5</v>
      </c>
      <c r="Y99" s="554">
        <v>0</v>
      </c>
      <c r="Z99" s="164">
        <v>1</v>
      </c>
      <c r="AA99" s="556">
        <v>1</v>
      </c>
      <c r="AB99" s="164">
        <v>0.5</v>
      </c>
      <c r="AC99" s="556">
        <v>1</v>
      </c>
      <c r="AD99" s="163">
        <v>0</v>
      </c>
      <c r="AE99" s="167">
        <v>2</v>
      </c>
    </row>
    <row r="100" spans="1:31" x14ac:dyDescent="0.25">
      <c r="A100" s="2542"/>
      <c r="B100" s="2512"/>
      <c r="C100" s="2507"/>
      <c r="D100" s="248" t="s">
        <v>387</v>
      </c>
      <c r="E100" s="2450"/>
      <c r="F100" s="2540"/>
      <c r="G100" s="2455"/>
      <c r="H100" s="51"/>
      <c r="I100" s="51"/>
      <c r="J100" s="51"/>
      <c r="K100" s="51"/>
      <c r="L100" s="51"/>
      <c r="M100" s="437"/>
      <c r="N100" s="2470"/>
      <c r="O100" s="2471"/>
      <c r="P100" s="2471"/>
      <c r="Q100" s="2471"/>
      <c r="R100" s="2471"/>
      <c r="S100" s="2471"/>
      <c r="T100" s="1193">
        <v>1</v>
      </c>
      <c r="U100" s="222">
        <v>1</v>
      </c>
      <c r="V100" s="473">
        <v>1</v>
      </c>
      <c r="W100" s="168">
        <v>1.5</v>
      </c>
      <c r="X100" s="555">
        <v>1.5</v>
      </c>
      <c r="Y100" s="556">
        <v>1</v>
      </c>
      <c r="Z100" s="168">
        <v>1.5</v>
      </c>
      <c r="AA100" s="555">
        <v>1.5</v>
      </c>
      <c r="AB100" s="164">
        <v>1</v>
      </c>
      <c r="AC100" s="555">
        <v>2</v>
      </c>
      <c r="AD100" s="168">
        <v>2</v>
      </c>
      <c r="AE100" s="168">
        <v>1.5</v>
      </c>
    </row>
    <row r="101" spans="1:31" ht="16.5" thickBot="1" x14ac:dyDescent="0.3">
      <c r="A101" s="2542"/>
      <c r="B101" s="2513"/>
      <c r="C101" s="2508"/>
      <c r="D101" s="287" t="s">
        <v>426</v>
      </c>
      <c r="E101" s="2451"/>
      <c r="F101" s="2541"/>
      <c r="G101" s="2456"/>
      <c r="H101" s="96"/>
      <c r="I101" s="96"/>
      <c r="J101" s="96"/>
      <c r="K101" s="96"/>
      <c r="L101" s="96"/>
      <c r="M101" s="119"/>
      <c r="N101" s="2473"/>
      <c r="O101" s="2474"/>
      <c r="P101" s="2474"/>
      <c r="Q101" s="2474"/>
      <c r="R101" s="2474"/>
      <c r="S101" s="2474"/>
      <c r="T101" s="1200">
        <v>5</v>
      </c>
      <c r="U101" s="372">
        <v>3</v>
      </c>
      <c r="V101" s="476">
        <v>5</v>
      </c>
      <c r="W101" s="170">
        <v>4.5</v>
      </c>
      <c r="X101" s="830">
        <v>5</v>
      </c>
      <c r="Y101" s="830">
        <v>3.5</v>
      </c>
      <c r="Z101" s="170">
        <v>4</v>
      </c>
      <c r="AA101" s="830">
        <v>3.5</v>
      </c>
      <c r="AB101" s="470">
        <v>2</v>
      </c>
      <c r="AC101" s="830">
        <v>5.5</v>
      </c>
      <c r="AD101" s="163">
        <v>2</v>
      </c>
      <c r="AE101" s="164">
        <v>5.5</v>
      </c>
    </row>
    <row r="102" spans="1:31" ht="15.75" customHeight="1" x14ac:dyDescent="0.25">
      <c r="A102" s="2542"/>
      <c r="B102" s="2511" t="s">
        <v>536</v>
      </c>
      <c r="C102" s="2514" t="s">
        <v>295</v>
      </c>
      <c r="D102" s="245" t="s">
        <v>362</v>
      </c>
      <c r="E102" s="2449" t="s">
        <v>297</v>
      </c>
      <c r="F102" s="2539"/>
      <c r="G102" s="2454"/>
      <c r="H102" s="93"/>
      <c r="I102" s="93"/>
      <c r="J102" s="95"/>
      <c r="K102" s="95"/>
      <c r="L102" s="95"/>
      <c r="M102" s="166"/>
      <c r="N102" s="2467" t="s">
        <v>427</v>
      </c>
      <c r="O102" s="2468"/>
      <c r="P102" s="2468"/>
      <c r="Q102" s="2468"/>
      <c r="R102" s="2468"/>
      <c r="S102" s="2468"/>
      <c r="T102" s="1191">
        <v>1.01</v>
      </c>
      <c r="U102" s="374">
        <v>1.02</v>
      </c>
      <c r="V102" s="474">
        <v>0.97</v>
      </c>
      <c r="W102" s="398">
        <v>1.01</v>
      </c>
      <c r="X102" s="611">
        <v>1</v>
      </c>
      <c r="Y102" s="699">
        <v>1.05</v>
      </c>
      <c r="Z102" s="357">
        <v>1.05</v>
      </c>
      <c r="AA102" s="611">
        <v>1.05</v>
      </c>
      <c r="AB102" s="398">
        <v>1.05</v>
      </c>
      <c r="AC102" s="611">
        <v>1.04</v>
      </c>
      <c r="AD102" s="820">
        <v>1.06</v>
      </c>
      <c r="AE102" s="753">
        <v>0.99</v>
      </c>
    </row>
    <row r="103" spans="1:31" x14ac:dyDescent="0.25">
      <c r="A103" s="2542"/>
      <c r="B103" s="2512"/>
      <c r="C103" s="2507"/>
      <c r="D103" s="242" t="s">
        <v>364</v>
      </c>
      <c r="E103" s="2450"/>
      <c r="F103" s="2540"/>
      <c r="G103" s="2455"/>
      <c r="H103" s="83"/>
      <c r="I103" s="83"/>
      <c r="J103" s="92"/>
      <c r="K103" s="92"/>
      <c r="L103" s="92"/>
      <c r="M103" s="161"/>
      <c r="N103" s="2470"/>
      <c r="O103" s="2471"/>
      <c r="P103" s="2471"/>
      <c r="Q103" s="2471"/>
      <c r="R103" s="2471"/>
      <c r="S103" s="2471"/>
      <c r="T103" s="1192">
        <v>7.7</v>
      </c>
      <c r="U103" s="219">
        <v>7.8</v>
      </c>
      <c r="V103" s="573">
        <v>7.8</v>
      </c>
      <c r="W103" s="228">
        <v>7.6</v>
      </c>
      <c r="X103" s="817">
        <v>7.7</v>
      </c>
      <c r="Y103" s="817">
        <v>8</v>
      </c>
      <c r="Z103" s="399">
        <v>7.7</v>
      </c>
      <c r="AA103" s="817">
        <v>7.9</v>
      </c>
      <c r="AB103" s="399">
        <v>8.1999999999999993</v>
      </c>
      <c r="AC103" s="817">
        <v>7.8</v>
      </c>
      <c r="AD103" s="399">
        <v>8.3000000000000007</v>
      </c>
      <c r="AE103" s="1353">
        <v>8.1999999999999993</v>
      </c>
    </row>
    <row r="104" spans="1:31" x14ac:dyDescent="0.25">
      <c r="A104" s="2542"/>
      <c r="B104" s="2512"/>
      <c r="C104" s="2507"/>
      <c r="D104" s="99" t="s">
        <v>383</v>
      </c>
      <c r="E104" s="2450"/>
      <c r="F104" s="2540"/>
      <c r="G104" s="2455"/>
      <c r="H104" s="51"/>
      <c r="I104" s="51"/>
      <c r="J104" s="51"/>
      <c r="K104" s="51"/>
      <c r="L104" s="51"/>
      <c r="M104" s="437"/>
      <c r="N104" s="2470"/>
      <c r="O104" s="2471"/>
      <c r="P104" s="2471"/>
      <c r="Q104" s="2471"/>
      <c r="R104" s="2471"/>
      <c r="S104" s="2471"/>
      <c r="T104" s="1193">
        <v>2</v>
      </c>
      <c r="U104" s="220">
        <v>0.5</v>
      </c>
      <c r="V104" s="473">
        <v>1.5</v>
      </c>
      <c r="W104" s="163">
        <v>0.5</v>
      </c>
      <c r="X104" s="556">
        <v>1</v>
      </c>
      <c r="Y104" s="554">
        <v>1</v>
      </c>
      <c r="Z104" s="163">
        <v>0</v>
      </c>
      <c r="AA104" s="554">
        <v>0</v>
      </c>
      <c r="AB104" s="164">
        <v>1</v>
      </c>
      <c r="AC104" s="556">
        <v>1</v>
      </c>
      <c r="AD104" s="163">
        <v>0</v>
      </c>
      <c r="AE104" s="163">
        <v>0</v>
      </c>
    </row>
    <row r="105" spans="1:31" x14ac:dyDescent="0.25">
      <c r="A105" s="2542"/>
      <c r="B105" s="2512"/>
      <c r="C105" s="2507"/>
      <c r="D105" s="248" t="s">
        <v>384</v>
      </c>
      <c r="E105" s="2450"/>
      <c r="F105" s="2540"/>
      <c r="G105" s="2455"/>
      <c r="H105" s="51"/>
      <c r="I105" s="51"/>
      <c r="J105" s="51"/>
      <c r="K105" s="51"/>
      <c r="L105" s="51"/>
      <c r="M105" s="437"/>
      <c r="N105" s="2470"/>
      <c r="O105" s="2471"/>
      <c r="P105" s="2471"/>
      <c r="Q105" s="2471"/>
      <c r="R105" s="2471"/>
      <c r="S105" s="2471"/>
      <c r="T105" s="1193">
        <v>1</v>
      </c>
      <c r="U105" s="221">
        <v>1</v>
      </c>
      <c r="V105" s="473">
        <v>0.5</v>
      </c>
      <c r="W105" s="168">
        <v>1</v>
      </c>
      <c r="X105" s="555">
        <v>1</v>
      </c>
      <c r="Y105" s="555">
        <v>1.5</v>
      </c>
      <c r="Z105" s="168">
        <v>1</v>
      </c>
      <c r="AA105" s="554">
        <v>1</v>
      </c>
      <c r="AB105" s="168">
        <v>1</v>
      </c>
      <c r="AC105" s="555">
        <v>1</v>
      </c>
      <c r="AD105" s="168">
        <v>1</v>
      </c>
      <c r="AE105" s="167">
        <v>1.5</v>
      </c>
    </row>
    <row r="106" spans="1:31" x14ac:dyDescent="0.25">
      <c r="A106" s="2542"/>
      <c r="B106" s="2512"/>
      <c r="C106" s="2507"/>
      <c r="D106" s="248" t="s">
        <v>386</v>
      </c>
      <c r="E106" s="2450"/>
      <c r="F106" s="2540"/>
      <c r="G106" s="2455"/>
      <c r="H106" s="51"/>
      <c r="I106" s="51"/>
      <c r="J106" s="51"/>
      <c r="K106" s="51"/>
      <c r="L106" s="51"/>
      <c r="M106" s="437"/>
      <c r="N106" s="2470"/>
      <c r="O106" s="2471"/>
      <c r="P106" s="2471"/>
      <c r="Q106" s="2471"/>
      <c r="R106" s="2471"/>
      <c r="S106" s="2471"/>
      <c r="T106" s="1193">
        <v>1</v>
      </c>
      <c r="U106" s="220">
        <v>0</v>
      </c>
      <c r="V106" s="472">
        <v>1.5</v>
      </c>
      <c r="W106" s="164">
        <v>1</v>
      </c>
      <c r="X106" s="556">
        <v>1</v>
      </c>
      <c r="Y106" s="556">
        <v>1</v>
      </c>
      <c r="Z106" s="164">
        <v>0.5</v>
      </c>
      <c r="AA106" s="556">
        <v>1</v>
      </c>
      <c r="AB106" s="164">
        <v>1</v>
      </c>
      <c r="AC106" s="556">
        <v>1</v>
      </c>
      <c r="AD106" s="163">
        <v>0</v>
      </c>
      <c r="AE106" s="164">
        <v>1</v>
      </c>
    </row>
    <row r="107" spans="1:31" x14ac:dyDescent="0.25">
      <c r="A107" s="2542"/>
      <c r="B107" s="2512"/>
      <c r="C107" s="2507"/>
      <c r="D107" s="248" t="s">
        <v>387</v>
      </c>
      <c r="E107" s="2450"/>
      <c r="F107" s="2540"/>
      <c r="G107" s="2455"/>
      <c r="H107" s="51"/>
      <c r="I107" s="51"/>
      <c r="J107" s="51"/>
      <c r="K107" s="51"/>
      <c r="L107" s="51"/>
      <c r="M107" s="437"/>
      <c r="N107" s="2470"/>
      <c r="O107" s="2471"/>
      <c r="P107" s="2471"/>
      <c r="Q107" s="2471"/>
      <c r="R107" s="2471"/>
      <c r="S107" s="2471"/>
      <c r="T107" s="1193">
        <v>0.5</v>
      </c>
      <c r="U107" s="222">
        <v>0.5</v>
      </c>
      <c r="V107" s="473">
        <v>1</v>
      </c>
      <c r="W107" s="168">
        <v>1.5</v>
      </c>
      <c r="X107" s="555">
        <v>1.5</v>
      </c>
      <c r="Y107" s="555">
        <v>1.5</v>
      </c>
      <c r="Z107" s="168">
        <v>2</v>
      </c>
      <c r="AA107" s="555">
        <v>2</v>
      </c>
      <c r="AB107" s="168">
        <v>1.5</v>
      </c>
      <c r="AC107" s="555">
        <v>2</v>
      </c>
      <c r="AD107" s="168">
        <v>2</v>
      </c>
      <c r="AE107" s="168">
        <v>1.5</v>
      </c>
    </row>
    <row r="108" spans="1:31" ht="16.5" thickBot="1" x14ac:dyDescent="0.3">
      <c r="A108" s="2542"/>
      <c r="B108" s="2513"/>
      <c r="C108" s="2508"/>
      <c r="D108" s="287" t="s">
        <v>426</v>
      </c>
      <c r="E108" s="2451"/>
      <c r="F108" s="2541"/>
      <c r="G108" s="2456"/>
      <c r="H108" s="96"/>
      <c r="I108" s="96"/>
      <c r="J108" s="96"/>
      <c r="K108" s="96"/>
      <c r="L108" s="96"/>
      <c r="M108" s="119"/>
      <c r="N108" s="2473"/>
      <c r="O108" s="2474"/>
      <c r="P108" s="2474"/>
      <c r="Q108" s="2474"/>
      <c r="R108" s="2474"/>
      <c r="S108" s="2474"/>
      <c r="T108" s="1201">
        <v>4.5</v>
      </c>
      <c r="U108" s="372">
        <v>2</v>
      </c>
      <c r="V108" s="476">
        <v>4.5</v>
      </c>
      <c r="W108" s="170">
        <v>4</v>
      </c>
      <c r="X108" s="830">
        <v>4.5</v>
      </c>
      <c r="Y108" s="830">
        <v>5</v>
      </c>
      <c r="Z108" s="170">
        <v>3.5</v>
      </c>
      <c r="AA108" s="830">
        <v>4</v>
      </c>
      <c r="AB108" s="170">
        <v>4.5</v>
      </c>
      <c r="AC108" s="830">
        <v>5</v>
      </c>
      <c r="AD108" s="164">
        <v>3</v>
      </c>
      <c r="AE108" s="164">
        <v>4</v>
      </c>
    </row>
    <row r="109" spans="1:31" ht="15.75" customHeight="1" x14ac:dyDescent="0.25">
      <c r="A109" s="2542"/>
      <c r="B109" s="2511" t="s">
        <v>506</v>
      </c>
      <c r="C109" s="2514" t="s">
        <v>295</v>
      </c>
      <c r="D109" s="245" t="s">
        <v>362</v>
      </c>
      <c r="E109" s="2449" t="s">
        <v>297</v>
      </c>
      <c r="F109" s="2539"/>
      <c r="G109" s="2454"/>
      <c r="H109" s="93"/>
      <c r="I109" s="93"/>
      <c r="J109" s="95"/>
      <c r="K109" s="95"/>
      <c r="L109" s="95"/>
      <c r="M109" s="166"/>
      <c r="N109" s="2467" t="s">
        <v>427</v>
      </c>
      <c r="O109" s="2468"/>
      <c r="P109" s="2468"/>
      <c r="Q109" s="2468"/>
      <c r="R109" s="2468"/>
      <c r="S109" s="2468"/>
      <c r="T109" s="1198">
        <v>1.06</v>
      </c>
      <c r="U109" s="374">
        <v>1.02</v>
      </c>
      <c r="V109" s="474">
        <v>0.95</v>
      </c>
      <c r="W109" s="398">
        <v>0.96</v>
      </c>
      <c r="X109" s="611">
        <v>1.03</v>
      </c>
      <c r="Y109" s="697">
        <v>1.1399999999999999</v>
      </c>
      <c r="Z109" s="358">
        <v>1.17</v>
      </c>
      <c r="AA109" s="697">
        <v>1.02</v>
      </c>
      <c r="AB109" s="358">
        <v>1</v>
      </c>
      <c r="AC109" s="611">
        <v>1</v>
      </c>
      <c r="AD109" s="753">
        <v>0.98</v>
      </c>
      <c r="AE109" s="753">
        <v>0.98</v>
      </c>
    </row>
    <row r="110" spans="1:31" x14ac:dyDescent="0.25">
      <c r="A110" s="2542"/>
      <c r="B110" s="2512"/>
      <c r="C110" s="2507"/>
      <c r="D110" s="242" t="s">
        <v>364</v>
      </c>
      <c r="E110" s="2450"/>
      <c r="F110" s="2540"/>
      <c r="G110" s="2455"/>
      <c r="H110" s="83"/>
      <c r="I110" s="83"/>
      <c r="J110" s="92"/>
      <c r="K110" s="92"/>
      <c r="L110" s="92"/>
      <c r="M110" s="161"/>
      <c r="N110" s="2470"/>
      <c r="O110" s="2471"/>
      <c r="P110" s="2471"/>
      <c r="Q110" s="2471"/>
      <c r="R110" s="2471"/>
      <c r="S110" s="2471"/>
      <c r="T110" s="1192">
        <v>5.7</v>
      </c>
      <c r="U110" s="219">
        <v>5.5</v>
      </c>
      <c r="V110" s="573">
        <v>3.8</v>
      </c>
      <c r="W110" s="1120">
        <v>5.2</v>
      </c>
      <c r="X110" s="817">
        <v>5.5</v>
      </c>
      <c r="Y110" s="817">
        <v>6.2</v>
      </c>
      <c r="Z110" s="399">
        <v>6.3</v>
      </c>
      <c r="AA110" s="817">
        <v>5.5</v>
      </c>
      <c r="AB110" s="399">
        <v>5.6</v>
      </c>
      <c r="AC110" s="817">
        <v>5.5</v>
      </c>
      <c r="AD110" s="399">
        <v>5.5</v>
      </c>
      <c r="AE110" s="399">
        <v>5.5</v>
      </c>
    </row>
    <row r="111" spans="1:31" x14ac:dyDescent="0.25">
      <c r="A111" s="2542"/>
      <c r="B111" s="2512"/>
      <c r="C111" s="2507"/>
      <c r="D111" s="99" t="s">
        <v>383</v>
      </c>
      <c r="E111" s="2450"/>
      <c r="F111" s="2540"/>
      <c r="G111" s="2455"/>
      <c r="H111" s="51"/>
      <c r="I111" s="51"/>
      <c r="J111" s="51"/>
      <c r="K111" s="51"/>
      <c r="L111" s="51"/>
      <c r="M111" s="437"/>
      <c r="N111" s="2470"/>
      <c r="O111" s="2471"/>
      <c r="P111" s="2471"/>
      <c r="Q111" s="2471"/>
      <c r="R111" s="2471"/>
      <c r="S111" s="2471"/>
      <c r="T111" s="1193">
        <v>1</v>
      </c>
      <c r="U111" s="220">
        <v>0</v>
      </c>
      <c r="V111" s="473">
        <v>2</v>
      </c>
      <c r="W111" s="164">
        <v>1</v>
      </c>
      <c r="X111" s="554">
        <v>0</v>
      </c>
      <c r="Y111" s="554">
        <v>0</v>
      </c>
      <c r="Z111" s="163">
        <v>0</v>
      </c>
      <c r="AA111" s="554">
        <v>1</v>
      </c>
      <c r="AB111" s="164">
        <v>2</v>
      </c>
      <c r="AC111" s="555">
        <v>3</v>
      </c>
      <c r="AD111" s="164">
        <v>1</v>
      </c>
      <c r="AE111" s="164">
        <v>2</v>
      </c>
    </row>
    <row r="112" spans="1:31" x14ac:dyDescent="0.25">
      <c r="A112" s="2542"/>
      <c r="B112" s="2512"/>
      <c r="C112" s="2507"/>
      <c r="D112" s="248" t="s">
        <v>384</v>
      </c>
      <c r="E112" s="2450"/>
      <c r="F112" s="2540"/>
      <c r="G112" s="2455"/>
      <c r="H112" s="51"/>
      <c r="I112" s="51"/>
      <c r="J112" s="51"/>
      <c r="K112" s="51"/>
      <c r="L112" s="51"/>
      <c r="M112" s="437"/>
      <c r="N112" s="2470"/>
      <c r="O112" s="2471"/>
      <c r="P112" s="2471"/>
      <c r="Q112" s="2471"/>
      <c r="R112" s="2471"/>
      <c r="S112" s="2471"/>
      <c r="T112" s="1199">
        <v>0</v>
      </c>
      <c r="U112" s="220">
        <v>0</v>
      </c>
      <c r="V112" s="475">
        <v>2</v>
      </c>
      <c r="W112" s="163">
        <v>0</v>
      </c>
      <c r="X112" s="554">
        <v>0</v>
      </c>
      <c r="Y112" s="554">
        <v>0</v>
      </c>
      <c r="Z112" s="163">
        <v>0</v>
      </c>
      <c r="AA112" s="554">
        <v>0</v>
      </c>
      <c r="AB112" s="163">
        <v>0</v>
      </c>
      <c r="AC112" s="554">
        <v>0</v>
      </c>
      <c r="AD112" s="168">
        <v>1</v>
      </c>
      <c r="AE112" s="163">
        <v>0</v>
      </c>
    </row>
    <row r="113" spans="1:31" x14ac:dyDescent="0.25">
      <c r="A113" s="2542"/>
      <c r="B113" s="2512"/>
      <c r="C113" s="2507"/>
      <c r="D113" s="248" t="s">
        <v>386</v>
      </c>
      <c r="E113" s="2450"/>
      <c r="F113" s="2540"/>
      <c r="G113" s="2455"/>
      <c r="H113" s="51"/>
      <c r="I113" s="51"/>
      <c r="J113" s="51"/>
      <c r="K113" s="51"/>
      <c r="L113" s="51"/>
      <c r="M113" s="437"/>
      <c r="N113" s="2470"/>
      <c r="O113" s="2471"/>
      <c r="P113" s="2471"/>
      <c r="Q113" s="2471"/>
      <c r="R113" s="2471"/>
      <c r="S113" s="2471"/>
      <c r="T113" s="1193">
        <v>0</v>
      </c>
      <c r="U113" s="220">
        <v>0</v>
      </c>
      <c r="V113" s="473">
        <v>0.5</v>
      </c>
      <c r="W113" s="164">
        <v>1</v>
      </c>
      <c r="X113" s="554">
        <v>0</v>
      </c>
      <c r="Y113" s="554">
        <v>0</v>
      </c>
      <c r="Z113" s="163">
        <v>0</v>
      </c>
      <c r="AA113" s="554">
        <v>0</v>
      </c>
      <c r="AB113" s="164">
        <v>1</v>
      </c>
      <c r="AC113" s="554">
        <v>0</v>
      </c>
      <c r="AD113" s="163">
        <v>0</v>
      </c>
      <c r="AE113" s="164">
        <v>0.5</v>
      </c>
    </row>
    <row r="114" spans="1:31" x14ac:dyDescent="0.25">
      <c r="A114" s="2542"/>
      <c r="B114" s="2512"/>
      <c r="C114" s="2507"/>
      <c r="D114" s="248" t="s">
        <v>387</v>
      </c>
      <c r="E114" s="2450"/>
      <c r="F114" s="2540"/>
      <c r="G114" s="2455"/>
      <c r="H114" s="51"/>
      <c r="I114" s="51"/>
      <c r="J114" s="51"/>
      <c r="K114" s="51"/>
      <c r="L114" s="51"/>
      <c r="M114" s="437"/>
      <c r="N114" s="2470"/>
      <c r="O114" s="2471"/>
      <c r="P114" s="2471"/>
      <c r="Q114" s="2471"/>
      <c r="R114" s="2471"/>
      <c r="S114" s="2471"/>
      <c r="T114" s="1193">
        <v>1</v>
      </c>
      <c r="U114" s="221">
        <v>1.5</v>
      </c>
      <c r="V114" s="472">
        <v>1.5</v>
      </c>
      <c r="W114" s="168">
        <v>1.5</v>
      </c>
      <c r="X114" s="557">
        <v>2</v>
      </c>
      <c r="Y114" s="556">
        <v>1</v>
      </c>
      <c r="Z114" s="164">
        <v>1</v>
      </c>
      <c r="AA114" s="556">
        <v>1</v>
      </c>
      <c r="AB114" s="168">
        <v>1.5</v>
      </c>
      <c r="AC114" s="555">
        <v>2</v>
      </c>
      <c r="AD114" s="167">
        <v>2.5</v>
      </c>
      <c r="AE114" s="168">
        <v>2</v>
      </c>
    </row>
    <row r="115" spans="1:31" ht="16.5" thickBot="1" x14ac:dyDescent="0.3">
      <c r="A115" s="2542"/>
      <c r="B115" s="2513"/>
      <c r="C115" s="2508"/>
      <c r="D115" s="287" t="s">
        <v>426</v>
      </c>
      <c r="E115" s="2451"/>
      <c r="F115" s="2541"/>
      <c r="G115" s="2456"/>
      <c r="H115" s="96"/>
      <c r="I115" s="96"/>
      <c r="J115" s="96"/>
      <c r="K115" s="96"/>
      <c r="L115" s="96"/>
      <c r="M115" s="119"/>
      <c r="N115" s="2473"/>
      <c r="O115" s="2474"/>
      <c r="P115" s="2474"/>
      <c r="Q115" s="2474"/>
      <c r="R115" s="2474"/>
      <c r="S115" s="2474"/>
      <c r="T115" s="1200">
        <v>2</v>
      </c>
      <c r="U115" s="373">
        <v>1.5</v>
      </c>
      <c r="V115" s="476">
        <v>6</v>
      </c>
      <c r="W115" s="170">
        <v>3.5</v>
      </c>
      <c r="X115" s="832">
        <v>2</v>
      </c>
      <c r="Y115" s="832">
        <v>1</v>
      </c>
      <c r="Z115" s="470">
        <v>1</v>
      </c>
      <c r="AA115" s="832">
        <v>2</v>
      </c>
      <c r="AB115" s="170">
        <v>4.5</v>
      </c>
      <c r="AC115" s="830">
        <v>5</v>
      </c>
      <c r="AD115" s="164">
        <v>4.5</v>
      </c>
      <c r="AE115" s="164">
        <v>4.5</v>
      </c>
    </row>
    <row r="116" spans="1:31" ht="15.75" customHeight="1" x14ac:dyDescent="0.25">
      <c r="A116" s="2542"/>
      <c r="B116" s="2511" t="s">
        <v>507</v>
      </c>
      <c r="C116" s="2514" t="s">
        <v>295</v>
      </c>
      <c r="D116" s="245" t="s">
        <v>362</v>
      </c>
      <c r="E116" s="2449" t="s">
        <v>297</v>
      </c>
      <c r="F116" s="2539"/>
      <c r="G116" s="2454"/>
      <c r="H116" s="93"/>
      <c r="I116" s="93"/>
      <c r="J116" s="95"/>
      <c r="K116" s="95"/>
      <c r="L116" s="95"/>
      <c r="M116" s="166"/>
      <c r="N116" s="2467" t="s">
        <v>427</v>
      </c>
      <c r="O116" s="2468"/>
      <c r="P116" s="2468"/>
      <c r="Q116" s="2468"/>
      <c r="R116" s="2468"/>
      <c r="S116" s="2468"/>
      <c r="T116" s="1191">
        <v>1.02</v>
      </c>
      <c r="U116" s="374">
        <v>1</v>
      </c>
      <c r="V116" s="474">
        <v>0.96</v>
      </c>
      <c r="W116" s="398">
        <v>0.98</v>
      </c>
      <c r="X116" s="611">
        <v>1.01</v>
      </c>
      <c r="Y116" s="611">
        <v>1.01</v>
      </c>
      <c r="Z116" s="398">
        <v>0.99</v>
      </c>
      <c r="AA116" s="611">
        <v>0.99</v>
      </c>
      <c r="AB116" s="398">
        <v>0.99</v>
      </c>
      <c r="AC116" s="611">
        <v>1.02</v>
      </c>
      <c r="AD116" s="820">
        <v>1.08</v>
      </c>
      <c r="AE116" s="753">
        <v>0.99</v>
      </c>
    </row>
    <row r="117" spans="1:31" x14ac:dyDescent="0.25">
      <c r="A117" s="2542"/>
      <c r="B117" s="2512"/>
      <c r="C117" s="2507"/>
      <c r="D117" s="242" t="s">
        <v>364</v>
      </c>
      <c r="E117" s="2450"/>
      <c r="F117" s="2540"/>
      <c r="G117" s="2455"/>
      <c r="H117" s="83"/>
      <c r="I117" s="83"/>
      <c r="J117" s="92"/>
      <c r="K117" s="92"/>
      <c r="L117" s="92"/>
      <c r="M117" s="161"/>
      <c r="N117" s="2470"/>
      <c r="O117" s="2471"/>
      <c r="P117" s="2471"/>
      <c r="Q117" s="2471"/>
      <c r="R117" s="2471"/>
      <c r="S117" s="2471"/>
      <c r="T117" s="1192">
        <v>4.2</v>
      </c>
      <c r="U117" s="219">
        <v>4.0999999999999996</v>
      </c>
      <c r="V117" s="573">
        <v>3.9</v>
      </c>
      <c r="W117" s="228">
        <v>4</v>
      </c>
      <c r="X117" s="817">
        <v>4.0999999999999996</v>
      </c>
      <c r="Y117" s="817">
        <v>4.0999999999999996</v>
      </c>
      <c r="Z117" s="399">
        <v>4.2</v>
      </c>
      <c r="AA117" s="817">
        <v>4.8</v>
      </c>
      <c r="AB117" s="399">
        <v>4.7</v>
      </c>
      <c r="AC117" s="817">
        <v>4.9000000000000004</v>
      </c>
      <c r="AD117" s="399">
        <v>5.0999999999999996</v>
      </c>
      <c r="AE117" s="1353">
        <v>4.8</v>
      </c>
    </row>
    <row r="118" spans="1:31" x14ac:dyDescent="0.25">
      <c r="A118" s="2542"/>
      <c r="B118" s="2512"/>
      <c r="C118" s="2507"/>
      <c r="D118" s="99" t="s">
        <v>383</v>
      </c>
      <c r="E118" s="2450"/>
      <c r="F118" s="2540"/>
      <c r="G118" s="2455"/>
      <c r="H118" s="51"/>
      <c r="I118" s="51"/>
      <c r="J118" s="51"/>
      <c r="K118" s="51"/>
      <c r="L118" s="51"/>
      <c r="M118" s="437"/>
      <c r="N118" s="2470"/>
      <c r="O118" s="2471"/>
      <c r="P118" s="2471"/>
      <c r="Q118" s="2471"/>
      <c r="R118" s="2471"/>
      <c r="S118" s="2471"/>
      <c r="T118" s="1193">
        <v>2</v>
      </c>
      <c r="U118" s="221">
        <v>3</v>
      </c>
      <c r="V118" s="472">
        <v>3</v>
      </c>
      <c r="W118" s="164">
        <v>1.5</v>
      </c>
      <c r="X118" s="556">
        <v>2</v>
      </c>
      <c r="Y118" s="556">
        <v>1</v>
      </c>
      <c r="Z118" s="163">
        <v>0.5</v>
      </c>
      <c r="AA118" s="554">
        <v>0</v>
      </c>
      <c r="AB118" s="163">
        <v>0</v>
      </c>
      <c r="AC118" s="554">
        <v>0.5</v>
      </c>
      <c r="AD118" s="163">
        <v>0.5</v>
      </c>
      <c r="AE118" s="163">
        <v>0</v>
      </c>
    </row>
    <row r="119" spans="1:31" x14ac:dyDescent="0.25">
      <c r="A119" s="2542"/>
      <c r="B119" s="2512"/>
      <c r="C119" s="2507"/>
      <c r="D119" s="248" t="s">
        <v>384</v>
      </c>
      <c r="E119" s="2450"/>
      <c r="F119" s="2540"/>
      <c r="G119" s="2455"/>
      <c r="H119" s="51"/>
      <c r="I119" s="51"/>
      <c r="J119" s="51"/>
      <c r="K119" s="51"/>
      <c r="L119" s="51"/>
      <c r="M119" s="437"/>
      <c r="N119" s="2470"/>
      <c r="O119" s="2471"/>
      <c r="P119" s="2471"/>
      <c r="Q119" s="2471"/>
      <c r="R119" s="2471"/>
      <c r="S119" s="2471"/>
      <c r="T119" s="1193">
        <v>0.5</v>
      </c>
      <c r="U119" s="220">
        <v>0</v>
      </c>
      <c r="V119" s="472">
        <v>1</v>
      </c>
      <c r="W119" s="163">
        <v>0</v>
      </c>
      <c r="X119" s="557">
        <v>2</v>
      </c>
      <c r="Y119" s="554">
        <v>0</v>
      </c>
      <c r="Z119" s="163">
        <v>0</v>
      </c>
      <c r="AA119" s="554">
        <v>0</v>
      </c>
      <c r="AB119" s="163">
        <v>0</v>
      </c>
      <c r="AC119" s="554">
        <v>0</v>
      </c>
      <c r="AD119" s="163">
        <v>0</v>
      </c>
      <c r="AE119" s="163">
        <v>0</v>
      </c>
    </row>
    <row r="120" spans="1:31" x14ac:dyDescent="0.25">
      <c r="A120" s="2542"/>
      <c r="B120" s="2512"/>
      <c r="C120" s="2507"/>
      <c r="D120" s="248" t="s">
        <v>386</v>
      </c>
      <c r="E120" s="2450"/>
      <c r="F120" s="2540"/>
      <c r="G120" s="2455"/>
      <c r="H120" s="51"/>
      <c r="I120" s="51"/>
      <c r="J120" s="51"/>
      <c r="K120" s="51"/>
      <c r="L120" s="51"/>
      <c r="M120" s="437"/>
      <c r="N120" s="2470"/>
      <c r="O120" s="2471"/>
      <c r="P120" s="2471"/>
      <c r="Q120" s="2471"/>
      <c r="R120" s="2471"/>
      <c r="S120" s="2471"/>
      <c r="T120" s="1194">
        <v>3</v>
      </c>
      <c r="U120" s="222">
        <v>1</v>
      </c>
      <c r="V120" s="473">
        <v>1</v>
      </c>
      <c r="W120" s="164">
        <v>1</v>
      </c>
      <c r="X120" s="554">
        <v>0</v>
      </c>
      <c r="Y120" s="554">
        <v>0</v>
      </c>
      <c r="Z120" s="164">
        <v>0.5</v>
      </c>
      <c r="AA120" s="556">
        <v>0.5</v>
      </c>
      <c r="AB120" s="164">
        <v>1</v>
      </c>
      <c r="AC120" s="554">
        <v>0</v>
      </c>
      <c r="AD120" s="164">
        <v>1</v>
      </c>
      <c r="AE120" s="163">
        <v>0</v>
      </c>
    </row>
    <row r="121" spans="1:31" x14ac:dyDescent="0.25">
      <c r="A121" s="2542"/>
      <c r="B121" s="2512"/>
      <c r="C121" s="2507"/>
      <c r="D121" s="248" t="s">
        <v>387</v>
      </c>
      <c r="E121" s="2450"/>
      <c r="F121" s="2540"/>
      <c r="G121" s="2455"/>
      <c r="H121" s="51"/>
      <c r="I121" s="51"/>
      <c r="J121" s="51"/>
      <c r="K121" s="51"/>
      <c r="L121" s="51"/>
      <c r="M121" s="437"/>
      <c r="N121" s="2470"/>
      <c r="O121" s="2471"/>
      <c r="P121" s="2471"/>
      <c r="Q121" s="2471"/>
      <c r="R121" s="2471"/>
      <c r="S121" s="2471"/>
      <c r="T121" s="1195">
        <v>1.5</v>
      </c>
      <c r="U121" s="376">
        <v>3</v>
      </c>
      <c r="V121" s="475">
        <v>3.5</v>
      </c>
      <c r="W121" s="168">
        <v>1.5</v>
      </c>
      <c r="X121" s="557">
        <v>2</v>
      </c>
      <c r="Y121" s="555">
        <v>2</v>
      </c>
      <c r="Z121" s="164">
        <v>1</v>
      </c>
      <c r="AA121" s="556">
        <v>1</v>
      </c>
      <c r="AB121" s="168">
        <v>1.5</v>
      </c>
      <c r="AC121" s="555">
        <v>1.5</v>
      </c>
      <c r="AD121" s="164">
        <v>1</v>
      </c>
      <c r="AE121" s="1346">
        <v>1.5</v>
      </c>
    </row>
    <row r="122" spans="1:31" ht="16.5" thickBot="1" x14ac:dyDescent="0.3">
      <c r="A122" s="2542"/>
      <c r="B122" s="2513"/>
      <c r="C122" s="2508"/>
      <c r="D122" s="287" t="s">
        <v>426</v>
      </c>
      <c r="E122" s="2451"/>
      <c r="F122" s="2541"/>
      <c r="G122" s="2456"/>
      <c r="H122" s="96"/>
      <c r="I122" s="96"/>
      <c r="J122" s="96"/>
      <c r="K122" s="96"/>
      <c r="L122" s="96"/>
      <c r="M122" s="119"/>
      <c r="N122" s="2473"/>
      <c r="O122" s="2474"/>
      <c r="P122" s="2474"/>
      <c r="Q122" s="2474"/>
      <c r="R122" s="2474"/>
      <c r="S122" s="2474"/>
      <c r="T122" s="1196">
        <v>7</v>
      </c>
      <c r="U122" s="397">
        <v>7</v>
      </c>
      <c r="V122" s="574">
        <v>8.5</v>
      </c>
      <c r="W122" s="170">
        <v>4</v>
      </c>
      <c r="X122" s="830">
        <v>6</v>
      </c>
      <c r="Y122" s="830">
        <v>3</v>
      </c>
      <c r="Z122" s="470">
        <v>2</v>
      </c>
      <c r="AA122" s="832">
        <v>1.5</v>
      </c>
      <c r="AB122" s="170">
        <v>2.5</v>
      </c>
      <c r="AC122" s="832">
        <v>2</v>
      </c>
      <c r="AD122" s="164">
        <v>2.5</v>
      </c>
      <c r="AE122" s="1438">
        <v>1.5</v>
      </c>
    </row>
    <row r="123" spans="1:31" ht="15.75" customHeight="1" x14ac:dyDescent="0.25">
      <c r="A123" s="487"/>
      <c r="B123" s="2343" t="s">
        <v>350</v>
      </c>
      <c r="C123" s="2481" t="s">
        <v>295</v>
      </c>
      <c r="D123" s="488" t="s">
        <v>543</v>
      </c>
      <c r="E123" s="481"/>
      <c r="F123" s="134"/>
      <c r="G123" s="134"/>
      <c r="H123" s="134"/>
      <c r="I123" s="134"/>
      <c r="J123" s="134"/>
      <c r="K123" s="134"/>
      <c r="L123" s="134"/>
      <c r="M123" s="134"/>
      <c r="N123" s="448"/>
      <c r="O123" s="448"/>
      <c r="P123" s="448"/>
      <c r="Q123" s="448"/>
      <c r="R123" s="448"/>
      <c r="S123" s="448"/>
      <c r="T123" s="454"/>
      <c r="U123" s="700"/>
      <c r="V123" s="701"/>
      <c r="W123" s="702"/>
      <c r="X123" s="703">
        <v>0.80100000000000005</v>
      </c>
      <c r="Y123" s="1158"/>
      <c r="Z123" s="1159"/>
      <c r="AA123" s="1158"/>
      <c r="AB123" s="1159"/>
      <c r="AC123" s="1158"/>
      <c r="AD123" s="822"/>
      <c r="AE123" s="822"/>
    </row>
    <row r="124" spans="1:31" ht="21" customHeight="1" thickBot="1" x14ac:dyDescent="0.3">
      <c r="A124" s="487"/>
      <c r="B124" s="2385"/>
      <c r="C124" s="2483"/>
      <c r="D124" s="489" t="s">
        <v>544</v>
      </c>
      <c r="E124" s="482"/>
      <c r="F124" s="468"/>
      <c r="G124" s="468"/>
      <c r="H124" s="468"/>
      <c r="I124" s="468"/>
      <c r="J124" s="468"/>
      <c r="K124" s="468"/>
      <c r="L124" s="468"/>
      <c r="M124" s="468"/>
      <c r="N124" s="449"/>
      <c r="O124" s="449"/>
      <c r="P124" s="449"/>
      <c r="Q124" s="449"/>
      <c r="R124" s="449"/>
      <c r="S124" s="449"/>
      <c r="T124" s="456"/>
      <c r="U124" s="503"/>
      <c r="V124" s="504"/>
      <c r="W124" s="687"/>
      <c r="X124" s="560">
        <v>0.84709999999999996</v>
      </c>
      <c r="Y124" s="889"/>
      <c r="Z124" s="967"/>
      <c r="AA124" s="889"/>
      <c r="AB124" s="822"/>
      <c r="AC124" s="889"/>
      <c r="AD124" s="822"/>
      <c r="AE124" s="822"/>
    </row>
    <row r="125" spans="1:31" x14ac:dyDescent="0.25">
      <c r="B125" s="2343" t="s">
        <v>475</v>
      </c>
      <c r="C125" s="265" t="s">
        <v>295</v>
      </c>
      <c r="D125" s="254" t="s">
        <v>476</v>
      </c>
      <c r="E125" s="237" t="s">
        <v>297</v>
      </c>
      <c r="F125" s="273"/>
      <c r="G125" s="216"/>
      <c r="H125" s="93"/>
      <c r="I125" s="93"/>
      <c r="J125" s="93"/>
      <c r="K125" s="93"/>
      <c r="L125" s="93"/>
      <c r="M125" s="93"/>
      <c r="N125" s="227">
        <v>1</v>
      </c>
      <c r="O125" s="227">
        <v>1</v>
      </c>
      <c r="P125" s="227">
        <v>1</v>
      </c>
      <c r="Q125" s="227">
        <v>1</v>
      </c>
      <c r="R125" s="227">
        <v>1</v>
      </c>
      <c r="S125" s="227">
        <v>1</v>
      </c>
      <c r="T125" s="227">
        <v>1</v>
      </c>
      <c r="U125" s="227">
        <v>0.95</v>
      </c>
      <c r="V125" s="227">
        <v>0.95</v>
      </c>
      <c r="W125" s="227">
        <v>0.95</v>
      </c>
      <c r="X125" s="364">
        <v>0.88</v>
      </c>
      <c r="Y125" s="559">
        <v>0.92859999999999998</v>
      </c>
      <c r="Z125" s="364">
        <v>0.97</v>
      </c>
      <c r="AA125" s="990">
        <v>0.97</v>
      </c>
      <c r="AB125" s="996">
        <v>1</v>
      </c>
      <c r="AC125" s="1370">
        <v>0.94120000000000004</v>
      </c>
      <c r="AD125" s="1375">
        <v>0.87180000000000002</v>
      </c>
      <c r="AE125" s="1375">
        <v>0.87180000000000002</v>
      </c>
    </row>
    <row r="126" spans="1:31" x14ac:dyDescent="0.25">
      <c r="B126" s="2344"/>
      <c r="C126" s="266" t="s">
        <v>295</v>
      </c>
      <c r="D126" s="255" t="s">
        <v>533</v>
      </c>
      <c r="E126" s="239" t="s">
        <v>297</v>
      </c>
      <c r="F126" s="269"/>
      <c r="G126" s="203"/>
      <c r="H126" s="51"/>
      <c r="I126" s="51"/>
      <c r="J126" s="51"/>
      <c r="K126" s="51"/>
      <c r="L126" s="51"/>
      <c r="M126" s="51"/>
      <c r="N126" s="69">
        <v>1</v>
      </c>
      <c r="O126" s="364">
        <v>1</v>
      </c>
      <c r="P126" s="364">
        <v>1</v>
      </c>
      <c r="Q126" s="69">
        <v>1</v>
      </c>
      <c r="R126" s="69">
        <v>1</v>
      </c>
      <c r="S126" s="69">
        <v>1</v>
      </c>
      <c r="T126" s="69">
        <v>1</v>
      </c>
      <c r="U126" s="69">
        <v>1</v>
      </c>
      <c r="V126" s="69">
        <v>1</v>
      </c>
      <c r="W126" s="69">
        <v>1</v>
      </c>
      <c r="X126" s="364">
        <v>1</v>
      </c>
      <c r="Y126" s="559">
        <v>1</v>
      </c>
      <c r="Z126" s="364">
        <v>0.95</v>
      </c>
      <c r="AA126" s="559">
        <v>0.95</v>
      </c>
      <c r="AB126" s="364">
        <v>0.9</v>
      </c>
      <c r="AC126" s="559">
        <v>0.9</v>
      </c>
      <c r="AD126" s="364">
        <v>0.91</v>
      </c>
      <c r="AE126" s="364">
        <v>0.91</v>
      </c>
    </row>
    <row r="127" spans="1:31" x14ac:dyDescent="0.25">
      <c r="B127" s="2344"/>
      <c r="C127" s="266" t="s">
        <v>295</v>
      </c>
      <c r="D127" s="256" t="s">
        <v>477</v>
      </c>
      <c r="E127" s="238" t="s">
        <v>297</v>
      </c>
      <c r="F127" s="269"/>
      <c r="G127" s="203"/>
      <c r="H127" s="51"/>
      <c r="I127" s="51"/>
      <c r="J127" s="51"/>
      <c r="K127" s="51"/>
      <c r="L127" s="51"/>
      <c r="M127" s="51"/>
      <c r="N127" s="307"/>
      <c r="O127" s="307"/>
      <c r="P127" s="307"/>
      <c r="Q127" s="307"/>
      <c r="R127" s="307"/>
      <c r="S127" s="307"/>
      <c r="T127" s="307"/>
      <c r="U127" s="307"/>
      <c r="V127" s="307"/>
      <c r="W127" s="307"/>
      <c r="X127" s="867"/>
      <c r="Y127" s="676"/>
      <c r="Z127" s="961"/>
      <c r="AA127" s="676"/>
      <c r="AB127" s="364">
        <v>0.1</v>
      </c>
      <c r="AC127" s="559">
        <v>0.1</v>
      </c>
      <c r="AD127" s="364">
        <v>0.09</v>
      </c>
      <c r="AE127" s="364">
        <v>0.09</v>
      </c>
    </row>
    <row r="128" spans="1:31" ht="16.5" thickBot="1" x14ac:dyDescent="0.3">
      <c r="B128" s="2344"/>
      <c r="C128" s="412" t="s">
        <v>295</v>
      </c>
      <c r="D128" s="257" t="s">
        <v>478</v>
      </c>
      <c r="E128" s="239" t="s">
        <v>297</v>
      </c>
      <c r="F128" s="269"/>
      <c r="G128" s="203"/>
      <c r="H128" s="51"/>
      <c r="I128" s="51"/>
      <c r="J128" s="51"/>
      <c r="K128" s="51"/>
      <c r="L128" s="51"/>
      <c r="M128" s="51"/>
      <c r="N128" s="307"/>
      <c r="O128" s="307"/>
      <c r="P128" s="307"/>
      <c r="Q128" s="307"/>
      <c r="R128" s="307"/>
      <c r="S128" s="307"/>
      <c r="T128" s="307"/>
      <c r="U128" s="307"/>
      <c r="V128" s="307"/>
      <c r="W128" s="307"/>
      <c r="X128" s="867"/>
      <c r="Y128" s="676"/>
      <c r="Z128" s="364">
        <v>0.05</v>
      </c>
      <c r="AA128" s="559">
        <v>0.05</v>
      </c>
      <c r="AB128" s="307"/>
      <c r="AC128" s="1282"/>
      <c r="AD128" s="307"/>
      <c r="AE128" s="307"/>
    </row>
    <row r="129" spans="2:31" ht="16.5" thickBot="1" x14ac:dyDescent="0.3">
      <c r="B129" s="2385"/>
      <c r="C129" s="412" t="s">
        <v>295</v>
      </c>
      <c r="D129" s="257" t="s">
        <v>500</v>
      </c>
      <c r="E129" s="240" t="s">
        <v>297</v>
      </c>
      <c r="F129" s="270"/>
      <c r="G129" s="218"/>
      <c r="H129" s="96"/>
      <c r="I129" s="96"/>
      <c r="J129" s="96"/>
      <c r="K129" s="96"/>
      <c r="L129" s="96"/>
      <c r="M129" s="96"/>
      <c r="N129" s="174">
        <f>100%-N125</f>
        <v>0</v>
      </c>
      <c r="O129" s="174">
        <f t="shared" ref="O129:U129" si="4">100%-O125</f>
        <v>0</v>
      </c>
      <c r="P129" s="174">
        <f t="shared" si="4"/>
        <v>0</v>
      </c>
      <c r="Q129" s="174">
        <f t="shared" si="4"/>
        <v>0</v>
      </c>
      <c r="R129" s="174">
        <f t="shared" si="4"/>
        <v>0</v>
      </c>
      <c r="S129" s="174">
        <f t="shared" si="4"/>
        <v>0</v>
      </c>
      <c r="T129" s="174">
        <f t="shared" si="4"/>
        <v>0</v>
      </c>
      <c r="U129" s="174">
        <f t="shared" si="4"/>
        <v>5.0000000000000044E-2</v>
      </c>
      <c r="V129" s="174">
        <f>100%-V125</f>
        <v>5.0000000000000044E-2</v>
      </c>
      <c r="W129" s="174">
        <f>100%-W125</f>
        <v>5.0000000000000044E-2</v>
      </c>
      <c r="X129" s="364">
        <v>0.12</v>
      </c>
      <c r="Y129" s="559">
        <v>7.0000000000000007E-2</v>
      </c>
      <c r="Z129" s="364">
        <v>0.03</v>
      </c>
      <c r="AA129" s="559">
        <v>0.03</v>
      </c>
      <c r="AB129" s="307"/>
      <c r="AC129" s="559">
        <v>4.8800000000000003E-2</v>
      </c>
      <c r="AD129" s="364">
        <v>0.129</v>
      </c>
      <c r="AE129" s="364">
        <v>0.129</v>
      </c>
    </row>
    <row r="130" spans="2:31" x14ac:dyDescent="0.25">
      <c r="N130" s="393"/>
      <c r="O130" s="393"/>
      <c r="P130" s="393"/>
      <c r="Q130" s="393"/>
      <c r="R130" s="393"/>
      <c r="S130" s="393"/>
      <c r="T130" s="393"/>
      <c r="U130" s="393"/>
      <c r="V130" s="393"/>
    </row>
    <row r="131" spans="2:31" x14ac:dyDescent="0.25">
      <c r="C131" s="41"/>
      <c r="D131" s="41"/>
      <c r="E131" s="41"/>
      <c r="F131" s="41"/>
      <c r="G131" s="207"/>
      <c r="H131" s="3"/>
    </row>
    <row r="132" spans="2:31" x14ac:dyDescent="0.25">
      <c r="C132" s="41"/>
      <c r="D132" s="41"/>
      <c r="E132" s="41"/>
      <c r="F132" s="41"/>
      <c r="G132" s="207"/>
      <c r="H132" s="4">
        <v>113</v>
      </c>
    </row>
    <row r="162" spans="1:31" ht="16.5" thickBot="1" x14ac:dyDescent="0.3"/>
    <row r="163" spans="1:31" ht="15.75" customHeight="1" x14ac:dyDescent="0.25">
      <c r="A163" s="42"/>
      <c r="B163" s="2546" t="s">
        <v>350</v>
      </c>
      <c r="C163" s="2548" t="s">
        <v>295</v>
      </c>
      <c r="D163" s="488" t="s">
        <v>543</v>
      </c>
      <c r="E163" s="483"/>
      <c r="F163" s="134"/>
      <c r="G163" s="134"/>
      <c r="H163" s="134"/>
      <c r="I163" s="134"/>
      <c r="J163" s="134"/>
      <c r="K163" s="134"/>
      <c r="L163" s="134"/>
      <c r="M163" s="134"/>
      <c r="N163" s="134"/>
      <c r="O163" s="134"/>
      <c r="P163" s="134"/>
      <c r="Q163" s="134"/>
      <c r="R163" s="134"/>
      <c r="S163" s="134"/>
      <c r="T163" s="134"/>
      <c r="U163" s="134"/>
      <c r="V163" s="134"/>
      <c r="W163" s="500">
        <v>0.90910000000000002</v>
      </c>
      <c r="X163" s="533"/>
      <c r="Y163" s="533"/>
      <c r="Z163" s="533"/>
      <c r="AA163" s="533"/>
      <c r="AB163" s="533"/>
      <c r="AC163" s="533"/>
      <c r="AD163" s="533"/>
      <c r="AE163" s="533"/>
    </row>
    <row r="164" spans="1:31" ht="21" customHeight="1" thickBot="1" x14ac:dyDescent="0.3">
      <c r="A164" s="42"/>
      <c r="B164" s="2547"/>
      <c r="C164" s="2549"/>
      <c r="D164" s="489"/>
      <c r="E164" s="484"/>
      <c r="F164" s="468"/>
      <c r="G164" s="468"/>
      <c r="H164" s="468"/>
      <c r="I164" s="468"/>
      <c r="J164" s="468"/>
      <c r="K164" s="468"/>
      <c r="L164" s="468"/>
      <c r="M164" s="468"/>
      <c r="N164" s="468"/>
      <c r="O164" s="468"/>
      <c r="P164" s="468"/>
      <c r="Q164" s="468"/>
      <c r="R164" s="468"/>
      <c r="S164" s="468"/>
      <c r="T164" s="468"/>
      <c r="U164" s="468"/>
      <c r="V164" s="468"/>
      <c r="W164" s="469"/>
      <c r="X164" s="537"/>
      <c r="Y164" s="537"/>
      <c r="Z164" s="537"/>
      <c r="AA164" s="537"/>
      <c r="AB164" s="537"/>
      <c r="AC164" s="537"/>
      <c r="AD164" s="537"/>
      <c r="AE164" s="537"/>
    </row>
    <row r="165" spans="1:31" x14ac:dyDescent="0.25">
      <c r="B165" s="485"/>
      <c r="C165" s="2548" t="s">
        <v>295</v>
      </c>
      <c r="D165" s="490"/>
      <c r="E165" s="491"/>
      <c r="F165" s="492"/>
      <c r="G165" s="492"/>
      <c r="H165" s="492"/>
      <c r="I165" s="492"/>
      <c r="J165" s="492"/>
      <c r="K165" s="492"/>
      <c r="L165" s="492"/>
      <c r="M165" s="492"/>
      <c r="N165" s="492"/>
      <c r="O165" s="492"/>
      <c r="P165" s="492"/>
      <c r="Q165" s="492"/>
      <c r="R165" s="492"/>
      <c r="S165" s="492"/>
      <c r="T165" s="492"/>
      <c r="U165" s="492"/>
      <c r="V165" s="492"/>
      <c r="W165" s="493"/>
      <c r="X165" s="142"/>
      <c r="Y165" s="142"/>
      <c r="Z165" s="142"/>
      <c r="AA165" s="142"/>
      <c r="AB165" s="142"/>
      <c r="AC165" s="142"/>
      <c r="AD165" s="142"/>
      <c r="AE165" s="142"/>
    </row>
    <row r="166" spans="1:31" x14ac:dyDescent="0.25">
      <c r="B166" s="494"/>
      <c r="C166" s="2550"/>
      <c r="D166" s="479"/>
      <c r="E166" s="478"/>
      <c r="F166" s="142"/>
      <c r="G166" s="142"/>
      <c r="H166" s="142"/>
      <c r="I166" s="142"/>
      <c r="J166" s="142"/>
      <c r="K166" s="142"/>
      <c r="L166" s="142"/>
      <c r="M166" s="142"/>
      <c r="N166" s="142"/>
      <c r="O166" s="142"/>
      <c r="P166" s="142"/>
      <c r="Q166" s="142"/>
      <c r="R166" s="142"/>
      <c r="S166" s="142"/>
      <c r="T166" s="142"/>
      <c r="U166" s="142"/>
      <c r="V166" s="142"/>
      <c r="W166" s="495"/>
      <c r="X166" s="142"/>
      <c r="Y166" s="142"/>
      <c r="Z166" s="142"/>
      <c r="AA166" s="142"/>
      <c r="AB166" s="142"/>
      <c r="AC166" s="142"/>
      <c r="AD166" s="142"/>
      <c r="AE166" s="142"/>
    </row>
    <row r="167" spans="1:31" x14ac:dyDescent="0.25">
      <c r="B167" s="494"/>
      <c r="C167" s="2550"/>
      <c r="D167" s="479"/>
      <c r="E167" s="478"/>
      <c r="F167" s="142"/>
      <c r="G167" s="142"/>
      <c r="H167" s="142"/>
      <c r="I167" s="142"/>
      <c r="J167" s="142"/>
      <c r="K167" s="142"/>
      <c r="L167" s="142"/>
      <c r="M167" s="142"/>
      <c r="N167" s="142"/>
      <c r="O167" s="142"/>
      <c r="P167" s="142"/>
      <c r="Q167" s="142"/>
      <c r="R167" s="142"/>
      <c r="S167" s="142"/>
      <c r="T167" s="142"/>
      <c r="U167" s="142"/>
      <c r="V167" s="142"/>
      <c r="W167" s="495"/>
      <c r="X167" s="142"/>
      <c r="Y167" s="142"/>
      <c r="Z167" s="142"/>
      <c r="AA167" s="142"/>
      <c r="AB167" s="142"/>
      <c r="AC167" s="142"/>
      <c r="AD167" s="142"/>
      <c r="AE167" s="142"/>
    </row>
    <row r="168" spans="1:31" x14ac:dyDescent="0.25">
      <c r="B168" s="494"/>
      <c r="C168" s="2550"/>
      <c r="D168" s="479"/>
      <c r="E168" s="478"/>
      <c r="F168" s="142"/>
      <c r="G168" s="142"/>
      <c r="H168" s="142"/>
      <c r="I168" s="142"/>
      <c r="J168" s="142"/>
      <c r="K168" s="142"/>
      <c r="L168" s="142"/>
      <c r="M168" s="142"/>
      <c r="N168" s="142"/>
      <c r="O168" s="142"/>
      <c r="P168" s="142"/>
      <c r="Q168" s="142"/>
      <c r="R168" s="142"/>
      <c r="S168" s="142"/>
      <c r="T168" s="142"/>
      <c r="U168" s="142"/>
      <c r="V168" s="142"/>
      <c r="W168" s="495"/>
      <c r="X168" s="142"/>
      <c r="Y168" s="142"/>
      <c r="Z168" s="142"/>
      <c r="AA168" s="142"/>
      <c r="AB168" s="142"/>
      <c r="AC168" s="142"/>
      <c r="AD168" s="142"/>
      <c r="AE168" s="142"/>
    </row>
    <row r="169" spans="1:31" ht="16.5" thickBot="1" x14ac:dyDescent="0.3">
      <c r="B169" s="486"/>
      <c r="C169" s="2549"/>
      <c r="D169" s="496"/>
      <c r="E169" s="497"/>
      <c r="F169" s="498"/>
      <c r="G169" s="498"/>
      <c r="H169" s="498"/>
      <c r="I169" s="498"/>
      <c r="J169" s="498"/>
      <c r="K169" s="498"/>
      <c r="L169" s="498"/>
      <c r="M169" s="498"/>
      <c r="N169" s="498"/>
      <c r="O169" s="498"/>
      <c r="P169" s="498"/>
      <c r="Q169" s="498"/>
      <c r="R169" s="498"/>
      <c r="S169" s="498"/>
      <c r="T169" s="498"/>
      <c r="U169" s="498"/>
      <c r="V169" s="498"/>
      <c r="W169" s="499"/>
      <c r="X169" s="142"/>
      <c r="Y169" s="142"/>
      <c r="Z169" s="142"/>
      <c r="AA169" s="142"/>
      <c r="AB169" s="142"/>
      <c r="AC169" s="142"/>
      <c r="AD169" s="142"/>
      <c r="AE169" s="142"/>
    </row>
  </sheetData>
  <mergeCells count="85">
    <mergeCell ref="C165:C169"/>
    <mergeCell ref="N3:U3"/>
    <mergeCell ref="Q50:S50"/>
    <mergeCell ref="Q44:S44"/>
    <mergeCell ref="N45:P45"/>
    <mergeCell ref="Q45:S45"/>
    <mergeCell ref="N49:P49"/>
    <mergeCell ref="Q49:S49"/>
    <mergeCell ref="N44:P44"/>
    <mergeCell ref="N50:P50"/>
    <mergeCell ref="E74:E80"/>
    <mergeCell ref="F74:F80"/>
    <mergeCell ref="G74:G80"/>
    <mergeCell ref="N74:S80"/>
    <mergeCell ref="E81:E87"/>
    <mergeCell ref="F81:F87"/>
    <mergeCell ref="B163:B164"/>
    <mergeCell ref="C163:C164"/>
    <mergeCell ref="N81:S87"/>
    <mergeCell ref="C74:C80"/>
    <mergeCell ref="N88:S94"/>
    <mergeCell ref="B95:B101"/>
    <mergeCell ref="C95:C101"/>
    <mergeCell ref="E95:E101"/>
    <mergeCell ref="F95:F101"/>
    <mergeCell ref="G95:G101"/>
    <mergeCell ref="N95:S101"/>
    <mergeCell ref="B88:B94"/>
    <mergeCell ref="C88:C94"/>
    <mergeCell ref="E88:E94"/>
    <mergeCell ref="F88:F94"/>
    <mergeCell ref="G88:G94"/>
    <mergeCell ref="C81:C87"/>
    <mergeCell ref="N109:S115"/>
    <mergeCell ref="B102:B108"/>
    <mergeCell ref="C102:C108"/>
    <mergeCell ref="E102:E108"/>
    <mergeCell ref="F102:F108"/>
    <mergeCell ref="G102:G108"/>
    <mergeCell ref="G81:G87"/>
    <mergeCell ref="B125:B129"/>
    <mergeCell ref="B2:B14"/>
    <mergeCell ref="B16:B24"/>
    <mergeCell ref="B74:B80"/>
    <mergeCell ref="B67:B73"/>
    <mergeCell ref="B60:B66"/>
    <mergeCell ref="B116:B122"/>
    <mergeCell ref="B25:B30"/>
    <mergeCell ref="B123:B124"/>
    <mergeCell ref="B109:B115"/>
    <mergeCell ref="B81:B87"/>
    <mergeCell ref="B34:B41"/>
    <mergeCell ref="B42:B59"/>
    <mergeCell ref="A60:A122"/>
    <mergeCell ref="N60:S66"/>
    <mergeCell ref="G60:G66"/>
    <mergeCell ref="F60:F66"/>
    <mergeCell ref="E60:E66"/>
    <mergeCell ref="C60:C66"/>
    <mergeCell ref="N67:S73"/>
    <mergeCell ref="G67:G73"/>
    <mergeCell ref="F67:F73"/>
    <mergeCell ref="E67:E73"/>
    <mergeCell ref="C67:C73"/>
    <mergeCell ref="N116:S122"/>
    <mergeCell ref="C116:C122"/>
    <mergeCell ref="E116:E122"/>
    <mergeCell ref="F116:F122"/>
    <mergeCell ref="G116:G122"/>
    <mergeCell ref="W20:Y20"/>
    <mergeCell ref="W21:Y21"/>
    <mergeCell ref="N16:X16"/>
    <mergeCell ref="N17:X17"/>
    <mergeCell ref="C123:C124"/>
    <mergeCell ref="N20:P20"/>
    <mergeCell ref="Q20:S20"/>
    <mergeCell ref="T20:V20"/>
    <mergeCell ref="N21:P21"/>
    <mergeCell ref="Q21:S21"/>
    <mergeCell ref="T21:V21"/>
    <mergeCell ref="N102:S108"/>
    <mergeCell ref="C109:C115"/>
    <mergeCell ref="E109:E115"/>
    <mergeCell ref="F109:F115"/>
    <mergeCell ref="G109:G115"/>
  </mergeCells>
  <conditionalFormatting sqref="Q3 Q12 Q6:Q10">
    <cfRule type="cellIs" dxfId="24" priority="1" operator="greaterThan">
      <formula>1.1</formula>
    </cfRule>
    <cfRule type="cellIs" dxfId="23" priority="2" operator="between">
      <formula>1.05</formula>
      <formula>1.1</formula>
    </cfRule>
    <cfRule type="cellIs" dxfId="22" priority="3" operator="between">
      <formula>0.95</formula>
      <formula>1.05</formula>
    </cfRule>
    <cfRule type="cellIs" dxfId="21" priority="4" operator="between">
      <formula>0.9</formula>
      <formula>0.95</formula>
    </cfRule>
    <cfRule type="cellIs" dxfId="20" priority="5" operator="lessThan">
      <formula>0.9</formula>
    </cfRule>
  </conditionalFormatting>
  <dataValidations count="1">
    <dataValidation type="decimal" operator="greaterThanOrEqual" allowBlank="1" showInputMessage="1" showErrorMessage="1" sqref="F3:N12">
      <formula1>0</formula1>
    </dataValidation>
  </dataValidations>
  <hyperlinks>
    <hyperlink ref="D34" r:id="rId1"/>
    <hyperlink ref="D35" r:id="rId2"/>
    <hyperlink ref="D36" r:id="rId3"/>
    <hyperlink ref="D30" r:id="rId4"/>
    <hyperlink ref="D44" r:id="rId5"/>
    <hyperlink ref="D45" r:id="rId6"/>
    <hyperlink ref="D49" r:id="rId7"/>
    <hyperlink ref="D50" r:id="rId8"/>
  </hyperlinks>
  <pageMargins left="0.7" right="0.7" top="0.75" bottom="0.75" header="0.3" footer="0.3"/>
  <pageSetup paperSize="9" scale="31" orientation="landscape" r:id="rId9"/>
  <legacyDrawing r:id="rId10"/>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MSK!N15:U15</xm:f>
              <xm:sqref>AF15</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MSK!V3:Y3</xm:f>
              <xm:sqref>AF3</xm:sqref>
            </x14:sparkline>
            <x14:sparkline>
              <xm:f>MSK!N4:V4</xm:f>
              <xm:sqref>AF4</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MSK!M6:S6</xm:f>
              <xm:sqref>AF6</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MSK!N5:W5</xm:f>
              <xm:sqref>AF5</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MSK!N2:W2</xm:f>
              <xm:sqref>AF2</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MSK!M7:S7</xm:f>
              <xm:sqref>AF7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MSK!M9:R9</xm:f>
              <xm:sqref>AF9</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MSK!M10:R10</xm:f>
              <xm:sqref>AF10</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MSK!N11:W11</xm:f>
              <xm:sqref>AF11</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MSK!H17:S17</xm:f>
              <xm:sqref>AF17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MSK!N13:W13</xm:f>
              <xm:sqref>AF13</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zoomScaleNormal="100" workbookViewId="0">
      <selection activeCell="A14" sqref="A14"/>
    </sheetView>
  </sheetViews>
  <sheetFormatPr defaultRowHeight="15" x14ac:dyDescent="0.25"/>
  <cols>
    <col min="1" max="1" width="18.42578125" customWidth="1"/>
    <col min="2" max="2" width="46" bestFit="1" customWidth="1"/>
    <col min="4" max="4" width="14.28515625" bestFit="1" customWidth="1"/>
    <col min="9" max="9" width="18.42578125" bestFit="1" customWidth="1"/>
  </cols>
  <sheetData>
    <row r="2" spans="1:9" x14ac:dyDescent="0.25">
      <c r="A2" s="9" t="s">
        <v>0</v>
      </c>
      <c r="B2" s="9" t="s">
        <v>1</v>
      </c>
      <c r="C2" s="9" t="s">
        <v>57</v>
      </c>
      <c r="D2" s="9" t="s">
        <v>58</v>
      </c>
      <c r="E2" s="9" t="s">
        <v>46</v>
      </c>
      <c r="F2" s="9" t="s">
        <v>53</v>
      </c>
      <c r="G2" s="9" t="s">
        <v>2</v>
      </c>
      <c r="H2" s="9" t="s">
        <v>3</v>
      </c>
      <c r="I2" s="10" t="s">
        <v>29</v>
      </c>
    </row>
    <row r="3" spans="1:9" x14ac:dyDescent="0.25">
      <c r="A3" s="8" t="s">
        <v>41</v>
      </c>
      <c r="B3" s="8"/>
      <c r="C3" s="8"/>
      <c r="D3" s="8"/>
      <c r="E3" s="8"/>
      <c r="F3" s="8"/>
      <c r="G3" s="8"/>
      <c r="H3" s="8"/>
      <c r="I3" s="8"/>
    </row>
    <row r="4" spans="1:9" x14ac:dyDescent="0.25">
      <c r="A4" s="6" t="s">
        <v>4</v>
      </c>
      <c r="B4" s="3" t="s">
        <v>110</v>
      </c>
      <c r="C4" s="3" t="s">
        <v>55</v>
      </c>
      <c r="D4" s="3" t="s">
        <v>281</v>
      </c>
      <c r="E4" s="3" t="s">
        <v>47</v>
      </c>
      <c r="F4" s="11"/>
      <c r="G4" s="4">
        <v>75.02</v>
      </c>
      <c r="H4" s="11">
        <v>100</v>
      </c>
      <c r="I4" s="2"/>
    </row>
    <row r="5" spans="1:9" x14ac:dyDescent="0.25">
      <c r="A5" s="3" t="s">
        <v>4</v>
      </c>
      <c r="B5" s="3" t="s">
        <v>13</v>
      </c>
      <c r="C5" s="3" t="s">
        <v>56</v>
      </c>
      <c r="D5" s="3" t="s">
        <v>281</v>
      </c>
      <c r="E5" s="3" t="s">
        <v>66</v>
      </c>
      <c r="F5" s="3"/>
      <c r="G5" s="4">
        <v>0.78</v>
      </c>
      <c r="H5" s="3">
        <v>0.79</v>
      </c>
      <c r="I5" s="1" t="s">
        <v>192</v>
      </c>
    </row>
    <row r="6" spans="1:9" x14ac:dyDescent="0.25">
      <c r="A6" s="6" t="s">
        <v>4</v>
      </c>
      <c r="B6" s="3" t="s">
        <v>17</v>
      </c>
      <c r="C6" s="3" t="s">
        <v>55</v>
      </c>
      <c r="D6" s="3" t="s">
        <v>281</v>
      </c>
      <c r="E6" s="3" t="s">
        <v>47</v>
      </c>
      <c r="F6" s="3"/>
      <c r="G6" s="6">
        <v>68.88</v>
      </c>
      <c r="H6" s="3">
        <v>99.51</v>
      </c>
      <c r="I6" s="1" t="s">
        <v>192</v>
      </c>
    </row>
    <row r="7" spans="1:9" x14ac:dyDescent="0.25">
      <c r="A7" s="3" t="s">
        <v>44</v>
      </c>
      <c r="B7" s="3" t="s">
        <v>111</v>
      </c>
      <c r="C7" s="3" t="s">
        <v>55</v>
      </c>
      <c r="D7" s="3" t="s">
        <v>194</v>
      </c>
      <c r="E7" s="3" t="s">
        <v>225</v>
      </c>
      <c r="F7" s="18">
        <v>2.4E-2</v>
      </c>
      <c r="G7" s="11"/>
      <c r="H7" s="11"/>
      <c r="I7" s="11"/>
    </row>
    <row r="8" spans="1:9" x14ac:dyDescent="0.25">
      <c r="A8" s="3" t="s">
        <v>44</v>
      </c>
      <c r="B8" s="3" t="s">
        <v>112</v>
      </c>
      <c r="C8" s="3" t="s">
        <v>55</v>
      </c>
      <c r="D8" s="3" t="s">
        <v>194</v>
      </c>
      <c r="E8" s="3" t="s">
        <v>224</v>
      </c>
      <c r="F8" s="17">
        <v>2.3E-2</v>
      </c>
      <c r="G8" s="11"/>
      <c r="H8" s="11"/>
      <c r="I8" s="11"/>
    </row>
    <row r="9" spans="1:9" x14ac:dyDescent="0.25">
      <c r="A9" s="6" t="s">
        <v>44</v>
      </c>
      <c r="B9" s="11" t="s">
        <v>113</v>
      </c>
      <c r="C9" s="11" t="s">
        <v>56</v>
      </c>
      <c r="D9" s="12">
        <v>42795</v>
      </c>
      <c r="E9" s="3" t="s">
        <v>219</v>
      </c>
      <c r="F9" s="3"/>
      <c r="G9" s="5">
        <v>45</v>
      </c>
      <c r="H9" s="3"/>
      <c r="I9" s="3"/>
    </row>
    <row r="10" spans="1:9" x14ac:dyDescent="0.25">
      <c r="A10" s="6" t="s">
        <v>44</v>
      </c>
      <c r="B10" s="11" t="s">
        <v>200</v>
      </c>
      <c r="C10" s="11" t="s">
        <v>55</v>
      </c>
      <c r="D10" s="3" t="s">
        <v>201</v>
      </c>
      <c r="E10" s="3" t="s">
        <v>202</v>
      </c>
      <c r="F10" s="3"/>
      <c r="G10" s="4">
        <v>0.43</v>
      </c>
      <c r="H10" s="3">
        <v>0.44900000000000001</v>
      </c>
      <c r="I10" s="3"/>
    </row>
    <row r="11" spans="1:9" x14ac:dyDescent="0.25">
      <c r="A11" s="6" t="s">
        <v>44</v>
      </c>
      <c r="B11" s="11" t="s">
        <v>218</v>
      </c>
      <c r="C11" s="11" t="s">
        <v>55</v>
      </c>
      <c r="D11" s="3" t="s">
        <v>201</v>
      </c>
      <c r="E11" s="3" t="s">
        <v>203</v>
      </c>
      <c r="F11" s="3"/>
      <c r="G11" s="4">
        <v>0.31</v>
      </c>
      <c r="H11" s="3">
        <v>0.33</v>
      </c>
      <c r="I11" s="3"/>
    </row>
    <row r="12" spans="1:9" x14ac:dyDescent="0.25">
      <c r="A12" s="3" t="s">
        <v>44</v>
      </c>
      <c r="B12" s="11" t="s">
        <v>114</v>
      </c>
      <c r="C12" s="11" t="s">
        <v>55</v>
      </c>
      <c r="D12" s="3"/>
      <c r="E12" s="3"/>
      <c r="F12" s="3"/>
      <c r="G12" s="3"/>
      <c r="H12" s="3"/>
      <c r="I12" s="3"/>
    </row>
    <row r="13" spans="1:9" x14ac:dyDescent="0.25">
      <c r="A13" s="3" t="s">
        <v>44</v>
      </c>
      <c r="B13" s="11" t="s">
        <v>115</v>
      </c>
      <c r="C13" s="11" t="s">
        <v>55</v>
      </c>
      <c r="D13" s="3" t="s">
        <v>220</v>
      </c>
      <c r="E13" s="3" t="s">
        <v>226</v>
      </c>
      <c r="F13" s="18">
        <v>2.8799999999999999E-2</v>
      </c>
      <c r="G13" s="4">
        <v>114.2</v>
      </c>
      <c r="H13" s="3">
        <v>100</v>
      </c>
      <c r="I13" s="3"/>
    </row>
    <row r="14" spans="1:9" x14ac:dyDescent="0.25">
      <c r="A14" s="3" t="s">
        <v>44</v>
      </c>
      <c r="B14" s="11" t="s">
        <v>116</v>
      </c>
      <c r="C14" s="11" t="s">
        <v>55</v>
      </c>
      <c r="D14" s="3" t="s">
        <v>220</v>
      </c>
      <c r="E14" s="3" t="s">
        <v>227</v>
      </c>
      <c r="F14" s="13">
        <v>0.1071</v>
      </c>
      <c r="G14" s="4">
        <v>98.5</v>
      </c>
      <c r="H14" s="3">
        <v>100</v>
      </c>
      <c r="I14" s="3"/>
    </row>
    <row r="15" spans="1:9" x14ac:dyDescent="0.25">
      <c r="A15" s="3" t="s">
        <v>44</v>
      </c>
      <c r="B15" s="11" t="s">
        <v>107</v>
      </c>
      <c r="C15" s="11" t="s">
        <v>55</v>
      </c>
      <c r="D15" s="3"/>
      <c r="E15" s="3"/>
      <c r="F15" s="3"/>
      <c r="G15" s="3"/>
      <c r="H15" s="3"/>
      <c r="I15" s="3"/>
    </row>
  </sheetData>
  <hyperlinks>
    <hyperlink ref="I6" r:id="rId1"/>
    <hyperlink ref="I5" r:id="rId2"/>
  </hyperlinks>
  <pageMargins left="0.70866141732283472" right="0.70866141732283472" top="0.74803149606299213" bottom="0.74803149606299213" header="0.31496062992125984" footer="0.31496062992125984"/>
  <pageSetup paperSize="9" scale="91" orientation="landscape" r:id="rId3"/>
  <headerFooter>
    <oddHeader>&amp;C&amp;"-,Bold"&amp;UMSKF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view="pageLayout" zoomScaleNormal="100" workbookViewId="0">
      <selection activeCell="D16" sqref="D16"/>
    </sheetView>
  </sheetViews>
  <sheetFormatPr defaultRowHeight="15" x14ac:dyDescent="0.25"/>
  <cols>
    <col min="1" max="1" width="18.85546875" customWidth="1"/>
    <col min="2" max="2" width="56.140625" bestFit="1" customWidth="1"/>
    <col min="4" max="4" width="14" bestFit="1" customWidth="1"/>
    <col min="9" max="9" width="18.42578125" bestFit="1" customWidth="1"/>
  </cols>
  <sheetData>
    <row r="2" spans="1:9" x14ac:dyDescent="0.25">
      <c r="A2" s="9" t="s">
        <v>0</v>
      </c>
      <c r="B2" s="9" t="s">
        <v>1</v>
      </c>
      <c r="C2" s="9" t="s">
        <v>57</v>
      </c>
      <c r="D2" s="9" t="s">
        <v>58</v>
      </c>
      <c r="E2" s="9" t="s">
        <v>46</v>
      </c>
      <c r="F2" s="9" t="s">
        <v>53</v>
      </c>
      <c r="G2" s="9" t="s">
        <v>2</v>
      </c>
      <c r="H2" s="9" t="s">
        <v>3</v>
      </c>
      <c r="I2" s="10" t="s">
        <v>29</v>
      </c>
    </row>
    <row r="3" spans="1:9" x14ac:dyDescent="0.25">
      <c r="A3" s="8" t="s">
        <v>41</v>
      </c>
      <c r="B3" s="8"/>
      <c r="C3" s="8"/>
      <c r="D3" s="8"/>
      <c r="E3" s="8"/>
      <c r="F3" s="8"/>
      <c r="G3" s="8"/>
      <c r="H3" s="8"/>
      <c r="I3" s="8"/>
    </row>
    <row r="4" spans="1:9" x14ac:dyDescent="0.25">
      <c r="A4" s="3" t="s">
        <v>44</v>
      </c>
      <c r="B4" s="3" t="s">
        <v>101</v>
      </c>
      <c r="C4" s="3" t="s">
        <v>55</v>
      </c>
      <c r="D4" s="3" t="s">
        <v>281</v>
      </c>
      <c r="E4" s="3" t="s">
        <v>47</v>
      </c>
      <c r="F4" s="3"/>
      <c r="G4" s="11">
        <v>72.66</v>
      </c>
      <c r="H4" s="3">
        <v>100</v>
      </c>
      <c r="I4" s="1"/>
    </row>
    <row r="5" spans="1:9" x14ac:dyDescent="0.25">
      <c r="A5" s="3" t="s">
        <v>44</v>
      </c>
      <c r="B5" s="3" t="s">
        <v>102</v>
      </c>
      <c r="C5" s="3" t="s">
        <v>55</v>
      </c>
      <c r="D5" s="3"/>
      <c r="E5" s="3"/>
      <c r="F5" s="3"/>
      <c r="G5" s="11"/>
      <c r="H5" s="3"/>
      <c r="I5" s="1"/>
    </row>
    <row r="6" spans="1:9" x14ac:dyDescent="0.25">
      <c r="A6" s="3" t="s">
        <v>44</v>
      </c>
      <c r="B6" s="3" t="s">
        <v>103</v>
      </c>
      <c r="C6" s="3" t="s">
        <v>55</v>
      </c>
      <c r="D6" s="3"/>
      <c r="E6" s="3"/>
      <c r="F6" s="3"/>
      <c r="G6" s="11"/>
      <c r="H6" s="3"/>
      <c r="I6" s="3"/>
    </row>
    <row r="7" spans="1:9" x14ac:dyDescent="0.25">
      <c r="A7" s="3" t="s">
        <v>44</v>
      </c>
      <c r="B7" s="3" t="s">
        <v>104</v>
      </c>
      <c r="C7" s="3" t="s">
        <v>55</v>
      </c>
      <c r="D7" s="3"/>
      <c r="E7" s="3"/>
      <c r="F7" s="3"/>
      <c r="G7" s="11"/>
      <c r="H7" s="3"/>
      <c r="I7" s="3"/>
    </row>
    <row r="8" spans="1:9" x14ac:dyDescent="0.25">
      <c r="A8" s="3" t="s">
        <v>44</v>
      </c>
      <c r="B8" s="11" t="s">
        <v>92</v>
      </c>
      <c r="C8" s="11" t="s">
        <v>55</v>
      </c>
      <c r="D8" s="3"/>
      <c r="E8" s="3"/>
      <c r="F8" s="3"/>
      <c r="G8" s="3"/>
      <c r="H8" s="3"/>
      <c r="I8" s="3"/>
    </row>
    <row r="9" spans="1:9" x14ac:dyDescent="0.25">
      <c r="A9" s="3" t="s">
        <v>44</v>
      </c>
      <c r="B9" s="11" t="s">
        <v>94</v>
      </c>
      <c r="C9" s="11" t="s">
        <v>55</v>
      </c>
      <c r="D9" s="3"/>
      <c r="E9" s="3"/>
      <c r="F9" s="3"/>
      <c r="G9" s="3"/>
      <c r="H9" s="3"/>
      <c r="I9" s="3"/>
    </row>
    <row r="10" spans="1:9" x14ac:dyDescent="0.25">
      <c r="A10" s="3" t="s">
        <v>44</v>
      </c>
      <c r="B10" s="3" t="s">
        <v>105</v>
      </c>
      <c r="C10" s="3" t="s">
        <v>55</v>
      </c>
      <c r="D10" s="3"/>
      <c r="E10" s="3"/>
      <c r="F10" s="3"/>
      <c r="G10" s="11"/>
      <c r="H10" s="3"/>
      <c r="I10" s="3"/>
    </row>
    <row r="11" spans="1:9" x14ac:dyDescent="0.25">
      <c r="A11" s="3" t="s">
        <v>44</v>
      </c>
      <c r="B11" s="11" t="s">
        <v>106</v>
      </c>
      <c r="C11" s="3" t="s">
        <v>55</v>
      </c>
      <c r="D11" s="3"/>
      <c r="E11" s="3"/>
      <c r="F11" s="3"/>
      <c r="G11" s="3"/>
      <c r="H11" s="3"/>
      <c r="I11" s="3"/>
    </row>
    <row r="12" spans="1:9" x14ac:dyDescent="0.25">
      <c r="A12" s="3" t="s">
        <v>44</v>
      </c>
      <c r="B12" s="11" t="s">
        <v>97</v>
      </c>
      <c r="C12" s="11" t="s">
        <v>55</v>
      </c>
      <c r="D12" s="3"/>
      <c r="E12" s="3"/>
      <c r="F12" s="3"/>
      <c r="G12" s="3"/>
      <c r="H12" s="3"/>
      <c r="I12" s="3"/>
    </row>
    <row r="13" spans="1:9" x14ac:dyDescent="0.25">
      <c r="A13" s="3" t="s">
        <v>44</v>
      </c>
      <c r="B13" s="11" t="s">
        <v>99</v>
      </c>
      <c r="C13" s="11" t="s">
        <v>55</v>
      </c>
      <c r="D13" s="3"/>
      <c r="E13" s="3"/>
      <c r="F13" s="3"/>
      <c r="G13" s="3"/>
      <c r="H13" s="3"/>
      <c r="I13" s="3"/>
    </row>
    <row r="14" spans="1:9" x14ac:dyDescent="0.25">
      <c r="A14" s="3" t="s">
        <v>44</v>
      </c>
      <c r="B14" s="11" t="s">
        <v>107</v>
      </c>
      <c r="C14" s="3" t="s">
        <v>55</v>
      </c>
      <c r="D14" s="3"/>
      <c r="E14" s="3"/>
      <c r="F14" s="3"/>
      <c r="G14" s="3"/>
      <c r="H14" s="3"/>
      <c r="I14" s="3"/>
    </row>
    <row r="15" spans="1:9" x14ac:dyDescent="0.25">
      <c r="A15" s="3" t="s">
        <v>44</v>
      </c>
      <c r="B15" s="11" t="s">
        <v>108</v>
      </c>
      <c r="C15" s="3" t="s">
        <v>55</v>
      </c>
      <c r="D15" s="3" t="s">
        <v>201</v>
      </c>
      <c r="E15" s="3" t="s">
        <v>204</v>
      </c>
      <c r="F15" s="3"/>
      <c r="G15" s="4">
        <v>8.3000000000000004E-2</v>
      </c>
      <c r="H15" s="3">
        <v>8.6999999999999994E-2</v>
      </c>
      <c r="I15" s="3"/>
    </row>
    <row r="16" spans="1:9" x14ac:dyDescent="0.25">
      <c r="A16" s="3" t="s">
        <v>44</v>
      </c>
      <c r="B16" s="11" t="s">
        <v>109</v>
      </c>
      <c r="C16" s="3" t="s">
        <v>55</v>
      </c>
      <c r="D16" s="3"/>
      <c r="E16" s="3"/>
      <c r="F16" s="3"/>
      <c r="G16" s="3"/>
      <c r="H16" s="3"/>
      <c r="I16" s="3"/>
    </row>
  </sheetData>
  <pageMargins left="0.7" right="0.7" top="0.75" bottom="0.75" header="0.3" footer="0.3"/>
  <pageSetup paperSize="9" scale="85" orientation="landscape" r:id="rId1"/>
  <headerFooter>
    <oddHeader>&amp;C&amp;"-,Bold"&amp;USurgical</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H112"/>
  <sheetViews>
    <sheetView topLeftCell="E69" zoomScale="80" zoomScaleNormal="80" workbookViewId="0">
      <selection activeCell="Z82" sqref="Z82:AE88"/>
    </sheetView>
  </sheetViews>
  <sheetFormatPr defaultColWidth="9.140625" defaultRowHeight="15.75" x14ac:dyDescent="0.25"/>
  <cols>
    <col min="1" max="1" width="10" style="41" customWidth="1"/>
    <col min="2" max="2" width="9.140625" style="380"/>
    <col min="3" max="3" width="12.140625" style="63" customWidth="1"/>
    <col min="4" max="4" width="66.85546875" style="52" customWidth="1"/>
    <col min="5" max="5" width="15.42578125" style="63" bestFit="1" customWidth="1"/>
    <col min="6" max="6" width="8.5703125" style="49" customWidth="1"/>
    <col min="7" max="7" width="13.85546875" style="49" bestFit="1" customWidth="1"/>
    <col min="8" max="9" width="13.42578125" style="49" hidden="1" customWidth="1"/>
    <col min="10" max="10" width="8.42578125" style="49" hidden="1" customWidth="1"/>
    <col min="11" max="11" width="8.5703125" style="49" hidden="1" customWidth="1"/>
    <col min="12" max="12" width="7.5703125" style="49" hidden="1" customWidth="1"/>
    <col min="13" max="13" width="8.5703125" style="49" hidden="1" customWidth="1"/>
    <col min="14" max="14" width="8" style="49" customWidth="1"/>
    <col min="15" max="15" width="9.140625" style="49" customWidth="1"/>
    <col min="16" max="16" width="9" style="49" customWidth="1"/>
    <col min="17" max="17" width="9.5703125" style="49" customWidth="1"/>
    <col min="18" max="18" width="9.140625" style="49" customWidth="1"/>
    <col min="19" max="19" width="9" style="49" customWidth="1"/>
    <col min="20" max="20" width="9.42578125" style="49" customWidth="1"/>
    <col min="21" max="21" width="8" style="49" customWidth="1"/>
    <col min="22" max="22" width="8.42578125" style="49" customWidth="1"/>
    <col min="23" max="27" width="8.7109375" style="49" customWidth="1"/>
    <col min="28" max="28" width="9.5703125" style="49" bestFit="1" customWidth="1"/>
    <col min="29" max="31" width="9.5703125" style="49" customWidth="1"/>
    <col min="32" max="32" width="25.140625" style="49" customWidth="1"/>
    <col min="33" max="33" width="17.85546875" style="41" bestFit="1" customWidth="1"/>
    <col min="34" max="34" width="8" style="41" customWidth="1"/>
    <col min="35" max="16384" width="9.140625" style="41"/>
  </cols>
  <sheetData>
    <row r="1" spans="1:34" s="47" customFormat="1" ht="50.25" customHeight="1" thickBot="1" x14ac:dyDescent="0.3">
      <c r="A1" s="312"/>
      <c r="B1" s="378"/>
      <c r="C1" s="112" t="s">
        <v>294</v>
      </c>
      <c r="D1" s="113" t="s">
        <v>1</v>
      </c>
      <c r="E1" s="114" t="s">
        <v>296</v>
      </c>
      <c r="F1" s="113" t="s">
        <v>46</v>
      </c>
      <c r="G1" s="115" t="s">
        <v>302</v>
      </c>
      <c r="H1" s="116">
        <v>42644</v>
      </c>
      <c r="I1" s="116">
        <v>42675</v>
      </c>
      <c r="J1" s="116">
        <v>42705</v>
      </c>
      <c r="K1" s="116">
        <v>42736</v>
      </c>
      <c r="L1" s="116">
        <v>42767</v>
      </c>
      <c r="M1" s="117">
        <v>42795</v>
      </c>
      <c r="N1" s="117">
        <v>42826</v>
      </c>
      <c r="O1" s="117">
        <v>42856</v>
      </c>
      <c r="P1" s="117">
        <v>42887</v>
      </c>
      <c r="Q1" s="117">
        <v>42917</v>
      </c>
      <c r="R1" s="117">
        <v>42948</v>
      </c>
      <c r="S1" s="117">
        <v>42979</v>
      </c>
      <c r="T1" s="117">
        <v>43009</v>
      </c>
      <c r="U1" s="117">
        <v>43040</v>
      </c>
      <c r="V1" s="117">
        <v>43070</v>
      </c>
      <c r="W1" s="145">
        <v>43101</v>
      </c>
      <c r="X1" s="145">
        <v>43132</v>
      </c>
      <c r="Y1" s="432">
        <v>43160</v>
      </c>
      <c r="Z1" s="145">
        <v>43191</v>
      </c>
      <c r="AA1" s="432">
        <v>43221</v>
      </c>
      <c r="AB1" s="432">
        <v>43252</v>
      </c>
      <c r="AC1" s="432">
        <v>43282</v>
      </c>
      <c r="AD1" s="432">
        <v>43313</v>
      </c>
      <c r="AE1" s="432">
        <v>43344</v>
      </c>
      <c r="AF1" s="432" t="s">
        <v>242</v>
      </c>
      <c r="AG1" s="59"/>
      <c r="AH1" s="60"/>
    </row>
    <row r="2" spans="1:34" ht="31.5" customHeight="1" x14ac:dyDescent="0.25">
      <c r="A2" s="99"/>
      <c r="B2" s="2438" t="s">
        <v>41</v>
      </c>
      <c r="C2" s="152" t="s">
        <v>293</v>
      </c>
      <c r="D2" s="66" t="s">
        <v>8</v>
      </c>
      <c r="E2" s="105" t="s">
        <v>301</v>
      </c>
      <c r="F2" s="83" t="s">
        <v>47</v>
      </c>
      <c r="G2" s="87"/>
      <c r="H2" s="87"/>
      <c r="I2" s="87"/>
      <c r="J2" s="87"/>
      <c r="K2" s="87"/>
      <c r="L2" s="87"/>
      <c r="M2" s="107">
        <v>102.94</v>
      </c>
      <c r="N2" s="107">
        <v>79.84</v>
      </c>
      <c r="O2" s="107">
        <v>79.150000000000006</v>
      </c>
      <c r="P2" s="107">
        <v>78.400000000000006</v>
      </c>
      <c r="Q2" s="107">
        <v>83.88</v>
      </c>
      <c r="R2" s="107">
        <v>79.8</v>
      </c>
      <c r="S2" s="107">
        <v>82.04</v>
      </c>
      <c r="T2" s="107">
        <v>85.92</v>
      </c>
      <c r="U2" s="107">
        <v>92.63</v>
      </c>
      <c r="V2" s="107">
        <v>87.87</v>
      </c>
      <c r="W2" s="55">
        <v>91.28</v>
      </c>
      <c r="X2" s="578">
        <v>90.55</v>
      </c>
      <c r="Y2" s="55">
        <v>90.13</v>
      </c>
      <c r="Z2" s="853"/>
      <c r="AA2" s="464"/>
      <c r="AB2" s="464"/>
      <c r="AC2" s="464"/>
      <c r="AD2" s="464"/>
      <c r="AE2" s="464"/>
      <c r="AF2" s="443"/>
      <c r="AG2" s="46"/>
      <c r="AH2" s="46"/>
    </row>
    <row r="3" spans="1:34" x14ac:dyDescent="0.25">
      <c r="A3" s="99"/>
      <c r="B3" s="2439"/>
      <c r="C3" s="149" t="s">
        <v>295</v>
      </c>
      <c r="D3" s="53" t="s">
        <v>300</v>
      </c>
      <c r="E3" s="64" t="s">
        <v>297</v>
      </c>
      <c r="F3" s="51"/>
      <c r="G3" s="203"/>
      <c r="H3" s="51"/>
      <c r="I3" s="51"/>
      <c r="J3" s="51"/>
      <c r="K3" s="51"/>
      <c r="L3" s="51"/>
      <c r="M3" s="67"/>
      <c r="N3" s="2424" t="s">
        <v>479</v>
      </c>
      <c r="O3" s="2425"/>
      <c r="P3" s="2425"/>
      <c r="Q3" s="2425"/>
      <c r="R3" s="2425"/>
      <c r="S3" s="2425"/>
      <c r="T3" s="2425"/>
      <c r="U3" s="2426"/>
      <c r="V3" s="67">
        <v>3.7000000000000002E-3</v>
      </c>
      <c r="W3" s="56">
        <v>4.4000000000000003E-3</v>
      </c>
      <c r="X3" s="553">
        <v>3.0000000000000001E-3</v>
      </c>
      <c r="Y3" s="56">
        <v>1.6000000000000001E-3</v>
      </c>
      <c r="Z3" s="56">
        <v>2.0999999999999999E-3</v>
      </c>
      <c r="AA3" s="945">
        <v>5.1000000000000004E-3</v>
      </c>
      <c r="AB3" s="945">
        <v>3.5999999999999999E-3</v>
      </c>
      <c r="AC3" s="945">
        <v>1.6000000000000001E-3</v>
      </c>
      <c r="AD3" s="945">
        <v>4.1000000000000003E-3</v>
      </c>
      <c r="AE3" s="945">
        <v>3.3E-3</v>
      </c>
      <c r="AF3" s="439"/>
      <c r="AG3" s="46"/>
      <c r="AH3" s="46"/>
    </row>
    <row r="4" spans="1:34" ht="31.5" x14ac:dyDescent="0.25">
      <c r="A4" s="99"/>
      <c r="B4" s="2439"/>
      <c r="C4" s="149" t="s">
        <v>293</v>
      </c>
      <c r="D4" s="242" t="s">
        <v>8</v>
      </c>
      <c r="E4" s="262" t="s">
        <v>297</v>
      </c>
      <c r="F4" s="438" t="s">
        <v>47</v>
      </c>
      <c r="G4" s="455"/>
      <c r="H4" s="51"/>
      <c r="I4" s="51"/>
      <c r="J4" s="51"/>
      <c r="K4" s="51"/>
      <c r="L4" s="51"/>
      <c r="M4" s="67"/>
      <c r="N4" s="328">
        <v>85.79</v>
      </c>
      <c r="O4" s="328">
        <v>70.459999999999994</v>
      </c>
      <c r="P4" s="328">
        <v>55.29</v>
      </c>
      <c r="Q4" s="328">
        <v>146.30000000000001</v>
      </c>
      <c r="R4" s="328">
        <v>49.68</v>
      </c>
      <c r="S4" s="328">
        <v>108.59</v>
      </c>
      <c r="T4" s="328">
        <v>105.7</v>
      </c>
      <c r="U4" s="328">
        <v>138.81</v>
      </c>
      <c r="V4" s="328">
        <v>59.28</v>
      </c>
      <c r="W4" s="328">
        <v>63.55</v>
      </c>
      <c r="X4" s="916">
        <v>33.200000000000003</v>
      </c>
      <c r="Y4" s="569"/>
      <c r="Z4" s="569"/>
      <c r="AA4" s="895"/>
      <c r="AB4" s="895"/>
      <c r="AC4" s="895"/>
      <c r="AD4" s="895"/>
      <c r="AE4" s="895"/>
      <c r="AF4" s="798"/>
      <c r="AG4" s="46"/>
      <c r="AH4" s="46"/>
    </row>
    <row r="5" spans="1:34" ht="31.5" x14ac:dyDescent="0.25">
      <c r="A5" s="99"/>
      <c r="B5" s="2439"/>
      <c r="C5" s="149" t="s">
        <v>293</v>
      </c>
      <c r="D5" s="53" t="s">
        <v>298</v>
      </c>
      <c r="E5" s="64" t="s">
        <v>301</v>
      </c>
      <c r="F5" s="51"/>
      <c r="G5" s="203"/>
      <c r="H5" s="203"/>
      <c r="I5" s="203"/>
      <c r="J5" s="203"/>
      <c r="K5" s="203"/>
      <c r="L5" s="203"/>
      <c r="M5" s="55">
        <v>102.47</v>
      </c>
      <c r="N5" s="50">
        <v>82.05</v>
      </c>
      <c r="O5" s="50">
        <v>81.25</v>
      </c>
      <c r="P5" s="50">
        <v>80.27</v>
      </c>
      <c r="Q5" s="50">
        <v>85.18</v>
      </c>
      <c r="R5" s="50">
        <v>81.099999999999994</v>
      </c>
      <c r="S5" s="50">
        <v>82.57</v>
      </c>
      <c r="T5" s="50">
        <v>84.64</v>
      </c>
      <c r="U5" s="50">
        <v>90.66</v>
      </c>
      <c r="V5" s="50">
        <v>84.11</v>
      </c>
      <c r="W5" s="792">
        <v>87.47</v>
      </c>
      <c r="X5" s="123">
        <v>87.51</v>
      </c>
      <c r="Y5" s="789"/>
      <c r="Z5" s="853"/>
      <c r="AA5" s="464"/>
      <c r="AB5" s="464"/>
      <c r="AC5" s="464"/>
      <c r="AD5" s="464"/>
      <c r="AE5" s="464"/>
      <c r="AF5" s="439"/>
      <c r="AG5" s="46"/>
      <c r="AH5" s="46"/>
    </row>
    <row r="6" spans="1:34" ht="31.5" hidden="1" customHeight="1" x14ac:dyDescent="0.25">
      <c r="A6" s="99"/>
      <c r="B6" s="2439"/>
      <c r="C6" s="149" t="s">
        <v>293</v>
      </c>
      <c r="D6" s="53" t="s">
        <v>298</v>
      </c>
      <c r="E6" s="64" t="s">
        <v>301</v>
      </c>
      <c r="F6" s="51"/>
      <c r="G6" s="203"/>
      <c r="H6" s="203"/>
      <c r="I6" s="203"/>
      <c r="J6" s="203"/>
      <c r="K6" s="203"/>
      <c r="L6" s="203"/>
      <c r="M6" s="55">
        <v>121.24</v>
      </c>
      <c r="N6" s="50"/>
      <c r="O6" s="50"/>
      <c r="P6" s="50"/>
      <c r="Q6" s="55"/>
      <c r="R6" s="50"/>
      <c r="S6" s="50"/>
      <c r="T6" s="50"/>
      <c r="U6" s="234"/>
      <c r="V6" s="234"/>
      <c r="W6" s="792"/>
      <c r="X6" s="123"/>
      <c r="Y6" s="790"/>
      <c r="Z6" s="855"/>
      <c r="AA6" s="910"/>
      <c r="AB6" s="989"/>
      <c r="AC6" s="1010"/>
      <c r="AD6" s="1369"/>
      <c r="AE6" s="1369"/>
      <c r="AF6" s="439"/>
      <c r="AG6" s="46"/>
      <c r="AH6" s="46"/>
    </row>
    <row r="7" spans="1:34" ht="31.5" hidden="1" customHeight="1" x14ac:dyDescent="0.25">
      <c r="A7" s="99"/>
      <c r="B7" s="2439"/>
      <c r="C7" s="149" t="s">
        <v>293</v>
      </c>
      <c r="D7" s="53" t="s">
        <v>298</v>
      </c>
      <c r="E7" s="64" t="s">
        <v>301</v>
      </c>
      <c r="F7" s="51" t="s">
        <v>47</v>
      </c>
      <c r="G7" s="203"/>
      <c r="H7" s="203"/>
      <c r="I7" s="203"/>
      <c r="J7" s="203"/>
      <c r="K7" s="203"/>
      <c r="L7" s="203"/>
      <c r="M7" s="55">
        <v>88.09</v>
      </c>
      <c r="N7" s="50"/>
      <c r="O7" s="50"/>
      <c r="P7" s="50"/>
      <c r="Q7" s="55"/>
      <c r="R7" s="50"/>
      <c r="S7" s="50"/>
      <c r="T7" s="50"/>
      <c r="U7" s="203"/>
      <c r="V7" s="203"/>
      <c r="W7" s="792"/>
      <c r="X7" s="123"/>
      <c r="Y7" s="790"/>
      <c r="Z7" s="855"/>
      <c r="AA7" s="910"/>
      <c r="AB7" s="989"/>
      <c r="AC7" s="1010"/>
      <c r="AD7" s="1369"/>
      <c r="AE7" s="1369"/>
      <c r="AF7" s="439"/>
      <c r="AG7" s="46"/>
      <c r="AH7" s="46"/>
    </row>
    <row r="8" spans="1:34" ht="31.5" hidden="1" customHeight="1" x14ac:dyDescent="0.25">
      <c r="A8" s="99"/>
      <c r="B8" s="2439"/>
      <c r="C8" s="149" t="s">
        <v>293</v>
      </c>
      <c r="D8" s="53" t="s">
        <v>298</v>
      </c>
      <c r="E8" s="64" t="s">
        <v>301</v>
      </c>
      <c r="F8" s="51" t="s">
        <v>47</v>
      </c>
      <c r="G8" s="203"/>
      <c r="H8" s="203"/>
      <c r="I8" s="203"/>
      <c r="J8" s="203"/>
      <c r="K8" s="203"/>
      <c r="L8" s="203"/>
      <c r="M8" s="232">
        <v>104.2</v>
      </c>
      <c r="N8" s="50"/>
      <c r="O8" s="50"/>
      <c r="P8" s="50"/>
      <c r="Q8" s="55"/>
      <c r="R8" s="50"/>
      <c r="S8" s="50"/>
      <c r="T8" s="50"/>
      <c r="U8" s="203"/>
      <c r="V8" s="203"/>
      <c r="W8" s="792"/>
      <c r="X8" s="123"/>
      <c r="Y8" s="790"/>
      <c r="Z8" s="855"/>
      <c r="AA8" s="910"/>
      <c r="AB8" s="989"/>
      <c r="AC8" s="1010"/>
      <c r="AD8" s="1369"/>
      <c r="AE8" s="1369"/>
      <c r="AF8" s="439"/>
      <c r="AG8" s="46"/>
      <c r="AH8" s="46"/>
    </row>
    <row r="9" spans="1:34" ht="31.5" hidden="1" customHeight="1" x14ac:dyDescent="0.25">
      <c r="A9" s="99"/>
      <c r="B9" s="2439"/>
      <c r="C9" s="149" t="s">
        <v>293</v>
      </c>
      <c r="D9" s="53" t="s">
        <v>298</v>
      </c>
      <c r="E9" s="64" t="s">
        <v>301</v>
      </c>
      <c r="F9" s="51" t="s">
        <v>47</v>
      </c>
      <c r="G9" s="203"/>
      <c r="H9" s="203"/>
      <c r="I9" s="203"/>
      <c r="J9" s="203"/>
      <c r="K9" s="203"/>
      <c r="L9" s="203"/>
      <c r="M9" s="233">
        <v>104</v>
      </c>
      <c r="N9" s="50"/>
      <c r="O9" s="50"/>
      <c r="P9" s="50"/>
      <c r="Q9" s="55"/>
      <c r="R9" s="50"/>
      <c r="S9" s="50"/>
      <c r="T9" s="50"/>
      <c r="U9" s="203"/>
      <c r="V9" s="203"/>
      <c r="W9" s="792"/>
      <c r="X9" s="123"/>
      <c r="Y9" s="790"/>
      <c r="Z9" s="855"/>
      <c r="AA9" s="910"/>
      <c r="AB9" s="989"/>
      <c r="AC9" s="1010"/>
      <c r="AD9" s="1369"/>
      <c r="AE9" s="1369"/>
      <c r="AF9" s="439"/>
      <c r="AG9" s="46"/>
      <c r="AH9" s="46"/>
    </row>
    <row r="10" spans="1:34" ht="31.5" hidden="1" customHeight="1" x14ac:dyDescent="0.25">
      <c r="A10" s="99"/>
      <c r="B10" s="2439"/>
      <c r="C10" s="149" t="s">
        <v>293</v>
      </c>
      <c r="D10" s="53" t="s">
        <v>298</v>
      </c>
      <c r="E10" s="64" t="s">
        <v>301</v>
      </c>
      <c r="F10" s="51" t="s">
        <v>47</v>
      </c>
      <c r="G10" s="203"/>
      <c r="H10" s="203"/>
      <c r="I10" s="203"/>
      <c r="J10" s="203"/>
      <c r="K10" s="203"/>
      <c r="L10" s="203"/>
      <c r="M10" s="233">
        <v>111</v>
      </c>
      <c r="N10" s="50"/>
      <c r="O10" s="50"/>
      <c r="P10" s="50"/>
      <c r="Q10" s="55"/>
      <c r="R10" s="50"/>
      <c r="S10" s="50"/>
      <c r="T10" s="50"/>
      <c r="U10" s="203"/>
      <c r="V10" s="203"/>
      <c r="W10" s="792"/>
      <c r="X10" s="123"/>
      <c r="Y10" s="790"/>
      <c r="Z10" s="855"/>
      <c r="AA10" s="910"/>
      <c r="AB10" s="989"/>
      <c r="AC10" s="1010"/>
      <c r="AD10" s="1369"/>
      <c r="AE10" s="1369"/>
      <c r="AF10" s="439"/>
      <c r="AG10" s="46"/>
      <c r="AH10" s="46"/>
    </row>
    <row r="11" spans="1:34" ht="31.5" customHeight="1" x14ac:dyDescent="0.25">
      <c r="A11" s="99"/>
      <c r="B11" s="2439"/>
      <c r="C11" s="149" t="s">
        <v>293</v>
      </c>
      <c r="D11" s="53" t="s">
        <v>299</v>
      </c>
      <c r="E11" s="64" t="s">
        <v>301</v>
      </c>
      <c r="F11" s="51"/>
      <c r="G11" s="203"/>
      <c r="H11" s="203"/>
      <c r="I11" s="203"/>
      <c r="J11" s="203"/>
      <c r="K11" s="203"/>
      <c r="L11" s="203"/>
      <c r="M11" s="233"/>
      <c r="N11" s="203"/>
      <c r="O11" s="203"/>
      <c r="P11" s="203"/>
      <c r="Q11" s="50">
        <v>30.6</v>
      </c>
      <c r="R11" s="50">
        <v>30.31</v>
      </c>
      <c r="S11" s="50">
        <v>60.22</v>
      </c>
      <c r="T11" s="50">
        <v>112.52</v>
      </c>
      <c r="U11" s="50">
        <v>135.02000000000001</v>
      </c>
      <c r="V11" s="50">
        <v>129.32</v>
      </c>
      <c r="W11" s="792">
        <v>132.09</v>
      </c>
      <c r="X11" s="123">
        <v>135.66999999999999</v>
      </c>
      <c r="Y11" s="789"/>
      <c r="Z11" s="853"/>
      <c r="AA11" s="464"/>
      <c r="AB11" s="464"/>
      <c r="AC11" s="464"/>
      <c r="AD11" s="464"/>
      <c r="AE11" s="464"/>
      <c r="AF11" s="439"/>
      <c r="AG11" s="46"/>
      <c r="AH11" s="46"/>
    </row>
    <row r="12" spans="1:34" ht="31.5" x14ac:dyDescent="0.25">
      <c r="A12" s="99"/>
      <c r="B12" s="2439"/>
      <c r="C12" s="149" t="s">
        <v>293</v>
      </c>
      <c r="D12" s="53" t="s">
        <v>23</v>
      </c>
      <c r="E12" s="64" t="s">
        <v>301</v>
      </c>
      <c r="F12" s="51" t="s">
        <v>47</v>
      </c>
      <c r="G12" s="203"/>
      <c r="H12" s="203"/>
      <c r="I12" s="203"/>
      <c r="J12" s="203"/>
      <c r="K12" s="203"/>
      <c r="L12" s="203"/>
      <c r="M12" s="232">
        <v>96.73</v>
      </c>
      <c r="N12" s="50">
        <v>86.7</v>
      </c>
      <c r="O12" s="50">
        <v>84.62</v>
      </c>
      <c r="P12" s="50">
        <v>88.58</v>
      </c>
      <c r="Q12" s="50">
        <v>91.44</v>
      </c>
      <c r="R12" s="50">
        <v>85.61</v>
      </c>
      <c r="S12" s="50">
        <v>90.41</v>
      </c>
      <c r="T12" s="570">
        <v>100.58</v>
      </c>
      <c r="U12" s="50">
        <v>111.8</v>
      </c>
      <c r="V12" s="50">
        <v>95.24</v>
      </c>
      <c r="W12" s="792">
        <v>105.36</v>
      </c>
      <c r="X12" s="123">
        <v>108.01</v>
      </c>
      <c r="Y12" s="789"/>
      <c r="Z12" s="853"/>
      <c r="AA12" s="464"/>
      <c r="AB12" s="464"/>
      <c r="AC12" s="464"/>
      <c r="AD12" s="464"/>
      <c r="AE12" s="464"/>
      <c r="AF12" s="439"/>
      <c r="AG12" s="46"/>
      <c r="AH12" s="46"/>
    </row>
    <row r="13" spans="1:34" ht="31.5" hidden="1" customHeight="1" x14ac:dyDescent="0.25">
      <c r="A13" s="99"/>
      <c r="B13" s="2439"/>
      <c r="C13" s="149" t="s">
        <v>293</v>
      </c>
      <c r="D13" s="53" t="s">
        <v>25</v>
      </c>
      <c r="E13" s="64" t="s">
        <v>301</v>
      </c>
      <c r="F13" s="51" t="s">
        <v>47</v>
      </c>
      <c r="G13" s="203"/>
      <c r="H13" s="203"/>
      <c r="I13" s="203"/>
      <c r="J13" s="203"/>
      <c r="K13" s="203"/>
      <c r="L13" s="203"/>
      <c r="M13" s="51"/>
      <c r="N13" s="51"/>
      <c r="O13" s="51"/>
      <c r="P13" s="51"/>
      <c r="Q13" s="51"/>
      <c r="R13" s="51"/>
      <c r="S13" s="55">
        <v>87.01</v>
      </c>
      <c r="T13" s="62"/>
      <c r="U13" s="235"/>
      <c r="V13" s="234"/>
      <c r="W13" s="51"/>
      <c r="X13" s="796"/>
      <c r="Y13" s="790"/>
      <c r="Z13" s="855"/>
      <c r="AA13" s="910"/>
      <c r="AB13" s="989"/>
      <c r="AC13" s="1010"/>
      <c r="AD13" s="1369"/>
      <c r="AE13" s="1369"/>
      <c r="AF13" s="439"/>
      <c r="AG13" s="46"/>
      <c r="AH13" s="46"/>
    </row>
    <row r="14" spans="1:34" ht="32.25" hidden="1" thickBot="1" x14ac:dyDescent="0.3">
      <c r="A14" s="99"/>
      <c r="B14" s="2484"/>
      <c r="C14" s="149" t="s">
        <v>293</v>
      </c>
      <c r="D14" s="53" t="s">
        <v>42</v>
      </c>
      <c r="E14" s="64" t="s">
        <v>301</v>
      </c>
      <c r="F14" s="51" t="s">
        <v>47</v>
      </c>
      <c r="G14" s="203"/>
      <c r="H14" s="203"/>
      <c r="I14" s="203"/>
      <c r="J14" s="203"/>
      <c r="K14" s="203"/>
      <c r="L14" s="203"/>
      <c r="M14" s="51"/>
      <c r="N14" s="50"/>
      <c r="O14" s="50"/>
      <c r="P14" s="50"/>
      <c r="Q14" s="50"/>
      <c r="R14" s="50"/>
      <c r="S14" s="50"/>
      <c r="T14" s="50"/>
      <c r="U14" s="50"/>
      <c r="V14" s="50"/>
      <c r="W14" s="51"/>
      <c r="X14" s="796"/>
      <c r="Y14" s="790"/>
      <c r="Z14" s="855"/>
      <c r="AA14" s="910"/>
      <c r="AB14" s="989"/>
      <c r="AC14" s="1010"/>
      <c r="AD14" s="1369"/>
      <c r="AE14" s="1369"/>
      <c r="AF14" s="439"/>
      <c r="AG14" s="46"/>
      <c r="AH14" s="46"/>
    </row>
    <row r="15" spans="1:34" ht="31.5" customHeight="1" thickBot="1" x14ac:dyDescent="0.3">
      <c r="A15" s="99"/>
      <c r="B15" s="445"/>
      <c r="C15" s="153" t="s">
        <v>295</v>
      </c>
      <c r="D15" s="243" t="s">
        <v>42</v>
      </c>
      <c r="E15" s="263" t="s">
        <v>297</v>
      </c>
      <c r="F15" s="268" t="s">
        <v>48</v>
      </c>
      <c r="G15" s="576"/>
      <c r="H15" s="272" t="e">
        <f>H17/H16</f>
        <v>#DIV/0!</v>
      </c>
      <c r="I15" s="111" t="e">
        <f>I17/I16</f>
        <v>#DIV/0!</v>
      </c>
      <c r="J15" s="111" t="e">
        <f>J17/J16</f>
        <v>#DIV/0!</v>
      </c>
      <c r="K15" s="111" t="e">
        <f>K17/K16</f>
        <v>#DIV/0!</v>
      </c>
      <c r="L15" s="111" t="e">
        <f>L17/L16</f>
        <v>#DIV/0!</v>
      </c>
      <c r="M15" s="111"/>
      <c r="N15" s="110">
        <v>0.55000000000000004</v>
      </c>
      <c r="O15" s="110">
        <v>0.75</v>
      </c>
      <c r="P15" s="110">
        <v>0.55000000000000004</v>
      </c>
      <c r="Q15" s="335">
        <v>1</v>
      </c>
      <c r="R15" s="335">
        <v>1</v>
      </c>
      <c r="S15" s="335">
        <v>0.5</v>
      </c>
      <c r="T15" s="534">
        <v>0.2</v>
      </c>
      <c r="U15" s="534">
        <v>0.13</v>
      </c>
      <c r="V15" s="577"/>
      <c r="W15" s="234"/>
      <c r="X15" s="806"/>
      <c r="Y15" s="789"/>
      <c r="Z15" s="853"/>
      <c r="AA15" s="464"/>
      <c r="AB15" s="464"/>
      <c r="AC15" s="464"/>
      <c r="AD15" s="464"/>
      <c r="AE15" s="464"/>
      <c r="AF15" s="143"/>
      <c r="AG15" s="46"/>
      <c r="AH15" s="46"/>
    </row>
    <row r="16" spans="1:34" ht="39" thickBot="1" x14ac:dyDescent="0.3">
      <c r="A16" s="99"/>
      <c r="B16" s="2438"/>
      <c r="C16" s="149" t="s">
        <v>293</v>
      </c>
      <c r="D16" s="53" t="s">
        <v>508</v>
      </c>
      <c r="E16" s="64" t="s">
        <v>502</v>
      </c>
      <c r="F16" s="51" t="s">
        <v>509</v>
      </c>
      <c r="G16" s="232">
        <v>8.3000000000000004E-2</v>
      </c>
      <c r="H16" s="203"/>
      <c r="I16" s="203"/>
      <c r="J16" s="203"/>
      <c r="K16" s="203"/>
      <c r="L16" s="203"/>
      <c r="M16" s="51"/>
      <c r="N16" s="2350"/>
      <c r="O16" s="2531"/>
      <c r="P16" s="2531"/>
      <c r="Q16" s="2531"/>
      <c r="R16" s="2531"/>
      <c r="S16" s="2531"/>
      <c r="T16" s="2531"/>
      <c r="U16" s="2531"/>
      <c r="V16" s="2531"/>
      <c r="W16" s="2531"/>
      <c r="X16" s="2531"/>
      <c r="Y16" s="789"/>
      <c r="Z16" s="853"/>
      <c r="AA16" s="464"/>
      <c r="AB16" s="464"/>
      <c r="AC16" s="464"/>
      <c r="AD16" s="464"/>
      <c r="AE16" s="464"/>
      <c r="AF16" s="439"/>
      <c r="AG16" s="46"/>
      <c r="AH16" s="46"/>
    </row>
    <row r="17" spans="1:34" ht="15.75" hidden="1" customHeight="1" x14ac:dyDescent="0.25">
      <c r="A17" s="99"/>
      <c r="B17" s="2439"/>
      <c r="C17" s="153" t="s">
        <v>295</v>
      </c>
      <c r="D17" s="66" t="s">
        <v>317</v>
      </c>
      <c r="E17" s="317"/>
      <c r="F17" s="83"/>
      <c r="G17" s="83">
        <f>SUM(H17:S17)</f>
        <v>1092</v>
      </c>
      <c r="H17" s="83">
        <v>166</v>
      </c>
      <c r="I17" s="83">
        <v>148</v>
      </c>
      <c r="J17" s="109">
        <v>188</v>
      </c>
      <c r="K17" s="109">
        <v>231</v>
      </c>
      <c r="L17" s="109">
        <v>206</v>
      </c>
      <c r="M17" s="109">
        <v>153</v>
      </c>
      <c r="N17" s="63"/>
      <c r="O17" s="63"/>
      <c r="P17" s="63"/>
      <c r="Q17" s="63"/>
      <c r="R17" s="63"/>
      <c r="S17" s="63"/>
      <c r="T17" s="63"/>
      <c r="U17" s="63"/>
      <c r="V17" s="63"/>
      <c r="W17" s="450"/>
      <c r="X17" s="551"/>
      <c r="Y17" s="450"/>
      <c r="Z17" s="450"/>
      <c r="AA17" s="478"/>
      <c r="AB17" s="478"/>
      <c r="AC17" s="478"/>
      <c r="AD17" s="478"/>
      <c r="AE17" s="478"/>
      <c r="AF17" s="63"/>
      <c r="AG17" s="46"/>
      <c r="AH17" s="46"/>
    </row>
    <row r="18" spans="1:34" ht="16.5" hidden="1" customHeight="1" x14ac:dyDescent="0.25">
      <c r="A18" s="99"/>
      <c r="B18" s="2439"/>
      <c r="C18" s="153" t="s">
        <v>295</v>
      </c>
      <c r="D18" s="68" t="s">
        <v>318</v>
      </c>
      <c r="E18" s="327"/>
      <c r="F18" s="85"/>
      <c r="G18" s="85">
        <f>SUM(H18:S18)</f>
        <v>1172</v>
      </c>
      <c r="H18" s="85">
        <v>110</v>
      </c>
      <c r="I18" s="85">
        <v>97</v>
      </c>
      <c r="J18" s="108">
        <v>91</v>
      </c>
      <c r="K18" s="108">
        <v>106</v>
      </c>
      <c r="L18" s="108">
        <v>110</v>
      </c>
      <c r="M18" s="108">
        <v>60</v>
      </c>
      <c r="N18" s="202">
        <v>115</v>
      </c>
      <c r="O18" s="202">
        <v>102</v>
      </c>
      <c r="P18" s="202">
        <v>116</v>
      </c>
      <c r="Q18" s="202">
        <v>92</v>
      </c>
      <c r="R18" s="202">
        <v>86</v>
      </c>
      <c r="S18" s="202">
        <v>87</v>
      </c>
      <c r="T18" s="85"/>
      <c r="U18" s="85"/>
      <c r="V18" s="91"/>
      <c r="W18" s="51"/>
      <c r="X18" s="796"/>
      <c r="Y18" s="790"/>
      <c r="Z18" s="855"/>
      <c r="AA18" s="229"/>
      <c r="AB18" s="229"/>
      <c r="AC18" s="229"/>
      <c r="AD18" s="229"/>
      <c r="AE18" s="229"/>
      <c r="AF18" s="144"/>
      <c r="AG18" s="46"/>
      <c r="AH18" s="46"/>
    </row>
    <row r="19" spans="1:34" ht="16.5" thickBot="1" x14ac:dyDescent="0.3">
      <c r="A19" s="99"/>
      <c r="B19" s="2440" t="s">
        <v>24</v>
      </c>
      <c r="C19" s="150" t="s">
        <v>295</v>
      </c>
      <c r="D19" s="245" t="s">
        <v>43</v>
      </c>
      <c r="E19" s="388" t="s">
        <v>297</v>
      </c>
      <c r="F19" s="225">
        <v>0</v>
      </c>
      <c r="G19" s="101">
        <f>SUM(T19:AE19)</f>
        <v>0</v>
      </c>
      <c r="H19" s="212"/>
      <c r="I19" s="212"/>
      <c r="J19" s="134"/>
      <c r="K19" s="101">
        <v>0</v>
      </c>
      <c r="L19" s="101">
        <v>0</v>
      </c>
      <c r="M19" s="101">
        <v>0</v>
      </c>
      <c r="N19" s="101">
        <v>0</v>
      </c>
      <c r="O19" s="101">
        <v>0</v>
      </c>
      <c r="P19" s="101">
        <v>0</v>
      </c>
      <c r="Q19" s="101">
        <v>0</v>
      </c>
      <c r="R19" s="101">
        <v>0</v>
      </c>
      <c r="S19" s="101">
        <v>0</v>
      </c>
      <c r="T19" s="101">
        <v>0</v>
      </c>
      <c r="U19" s="101">
        <v>0</v>
      </c>
      <c r="V19" s="101">
        <v>0</v>
      </c>
      <c r="W19" s="55">
        <v>0</v>
      </c>
      <c r="X19" s="578">
        <v>0</v>
      </c>
      <c r="Y19" s="55">
        <v>0</v>
      </c>
      <c r="Z19" s="55">
        <v>0</v>
      </c>
      <c r="AA19" s="578">
        <v>0</v>
      </c>
      <c r="AB19" s="55">
        <v>0</v>
      </c>
      <c r="AC19" s="578">
        <v>0</v>
      </c>
      <c r="AD19" s="578">
        <v>0</v>
      </c>
      <c r="AE19" s="578">
        <v>0</v>
      </c>
      <c r="AF19" s="46"/>
      <c r="AG19" s="44"/>
      <c r="AH19" s="44"/>
    </row>
    <row r="20" spans="1:34" ht="16.5" thickBot="1" x14ac:dyDescent="0.3">
      <c r="A20" s="99"/>
      <c r="B20" s="2441"/>
      <c r="C20" s="150" t="s">
        <v>295</v>
      </c>
      <c r="D20" s="242" t="s">
        <v>463</v>
      </c>
      <c r="E20" s="541" t="s">
        <v>297</v>
      </c>
      <c r="F20" s="546"/>
      <c r="G20" s="439">
        <f>SUM(T20:AE20)</f>
        <v>12</v>
      </c>
      <c r="H20" s="196"/>
      <c r="I20" s="196"/>
      <c r="J20" s="125"/>
      <c r="K20" s="107"/>
      <c r="L20" s="107"/>
      <c r="M20" s="107">
        <v>0</v>
      </c>
      <c r="N20" s="107">
        <v>0</v>
      </c>
      <c r="O20" s="107">
        <v>2</v>
      </c>
      <c r="P20" s="107">
        <v>1</v>
      </c>
      <c r="Q20" s="107">
        <v>0</v>
      </c>
      <c r="R20" s="107">
        <v>0</v>
      </c>
      <c r="S20" s="107">
        <v>0</v>
      </c>
      <c r="T20" s="107">
        <v>1</v>
      </c>
      <c r="U20" s="107">
        <v>3</v>
      </c>
      <c r="V20" s="107">
        <v>1</v>
      </c>
      <c r="W20" s="55">
        <v>0</v>
      </c>
      <c r="X20" s="578">
        <v>2</v>
      </c>
      <c r="Y20" s="55">
        <v>1</v>
      </c>
      <c r="Z20" s="55">
        <v>0</v>
      </c>
      <c r="AA20" s="578">
        <v>1</v>
      </c>
      <c r="AB20" s="55">
        <v>0</v>
      </c>
      <c r="AC20" s="578">
        <v>2</v>
      </c>
      <c r="AD20" s="55">
        <v>1</v>
      </c>
      <c r="AE20" s="55">
        <v>0</v>
      </c>
      <c r="AF20" s="46"/>
      <c r="AG20" s="44"/>
      <c r="AH20" s="44"/>
    </row>
    <row r="21" spans="1:34" ht="16.5" thickBot="1" x14ac:dyDescent="0.3">
      <c r="A21" s="99"/>
      <c r="B21" s="2441"/>
      <c r="C21" s="149" t="s">
        <v>295</v>
      </c>
      <c r="D21" s="242" t="s">
        <v>303</v>
      </c>
      <c r="E21" s="385" t="s">
        <v>297</v>
      </c>
      <c r="F21" s="190"/>
      <c r="G21" s="101">
        <f>SUM(T21:AE21)</f>
        <v>7</v>
      </c>
      <c r="H21" s="233"/>
      <c r="I21" s="233"/>
      <c r="J21" s="50"/>
      <c r="K21" s="55">
        <v>0</v>
      </c>
      <c r="L21" s="55">
        <v>0</v>
      </c>
      <c r="M21" s="55">
        <v>0</v>
      </c>
      <c r="N21" s="55">
        <v>0</v>
      </c>
      <c r="O21" s="55">
        <v>0</v>
      </c>
      <c r="P21" s="55">
        <v>0</v>
      </c>
      <c r="Q21" s="55">
        <v>0</v>
      </c>
      <c r="R21" s="55">
        <v>0</v>
      </c>
      <c r="S21" s="55">
        <v>0</v>
      </c>
      <c r="T21" s="442">
        <v>1</v>
      </c>
      <c r="U21" s="442">
        <v>1</v>
      </c>
      <c r="V21" s="442">
        <v>1</v>
      </c>
      <c r="W21" s="55">
        <v>0</v>
      </c>
      <c r="X21" s="791">
        <v>1</v>
      </c>
      <c r="Y21" s="55">
        <v>0</v>
      </c>
      <c r="Z21" s="55">
        <v>0</v>
      </c>
      <c r="AA21" s="791">
        <v>1</v>
      </c>
      <c r="AB21" s="55">
        <v>0</v>
      </c>
      <c r="AC21" s="1344">
        <v>2</v>
      </c>
      <c r="AD21" s="1343">
        <v>0</v>
      </c>
      <c r="AE21" s="1343">
        <v>0</v>
      </c>
      <c r="AF21" s="46"/>
      <c r="AG21" s="44"/>
      <c r="AH21" s="44"/>
    </row>
    <row r="22" spans="1:34" ht="16.5" thickBot="1" x14ac:dyDescent="0.3">
      <c r="A22" s="99"/>
      <c r="B22" s="2441"/>
      <c r="C22" s="149" t="s">
        <v>295</v>
      </c>
      <c r="D22" s="242" t="s">
        <v>319</v>
      </c>
      <c r="E22" s="385" t="s">
        <v>297</v>
      </c>
      <c r="F22" s="191"/>
      <c r="G22" s="101">
        <f>SUM(T22:AE22)</f>
        <v>1</v>
      </c>
      <c r="H22" s="55"/>
      <c r="I22" s="55"/>
      <c r="J22" s="50"/>
      <c r="K22" s="55">
        <v>0</v>
      </c>
      <c r="L22" s="55">
        <v>0</v>
      </c>
      <c r="M22" s="55">
        <v>1</v>
      </c>
      <c r="N22" s="55">
        <v>0</v>
      </c>
      <c r="O22" s="55">
        <v>0</v>
      </c>
      <c r="P22" s="55">
        <v>0</v>
      </c>
      <c r="Q22" s="55">
        <v>0</v>
      </c>
      <c r="R22" s="55">
        <v>0</v>
      </c>
      <c r="S22" s="55">
        <v>0</v>
      </c>
      <c r="T22" s="55">
        <v>0</v>
      </c>
      <c r="U22" s="55">
        <v>0</v>
      </c>
      <c r="V22" s="55">
        <v>0</v>
      </c>
      <c r="W22" s="55">
        <v>0</v>
      </c>
      <c r="X22" s="791">
        <v>1</v>
      </c>
      <c r="Y22" s="55">
        <v>0</v>
      </c>
      <c r="Z22" s="55">
        <v>0</v>
      </c>
      <c r="AA22" s="578">
        <v>0</v>
      </c>
      <c r="AB22" s="55">
        <v>0</v>
      </c>
      <c r="AC22" s="578">
        <v>0</v>
      </c>
      <c r="AD22" s="55">
        <v>0</v>
      </c>
      <c r="AE22" s="55">
        <v>0</v>
      </c>
      <c r="AF22" s="46"/>
      <c r="AG22" s="44"/>
      <c r="AH22" s="44"/>
    </row>
    <row r="23" spans="1:34" ht="22.5" x14ac:dyDescent="0.25">
      <c r="A23" s="99"/>
      <c r="B23" s="2441"/>
      <c r="C23" s="149" t="s">
        <v>295</v>
      </c>
      <c r="D23" s="242" t="s">
        <v>343</v>
      </c>
      <c r="E23" s="385" t="s">
        <v>297</v>
      </c>
      <c r="F23" s="191"/>
      <c r="G23" s="101">
        <f>SUM(T23:AE23)</f>
        <v>3</v>
      </c>
      <c r="H23" s="50"/>
      <c r="I23" s="50"/>
      <c r="J23" s="50"/>
      <c r="K23" s="50">
        <v>0</v>
      </c>
      <c r="L23" s="50">
        <v>0</v>
      </c>
      <c r="M23" s="50">
        <v>0</v>
      </c>
      <c r="N23" s="55">
        <v>0</v>
      </c>
      <c r="O23" s="55">
        <v>0</v>
      </c>
      <c r="P23" s="55">
        <v>0</v>
      </c>
      <c r="Q23" s="442">
        <v>1</v>
      </c>
      <c r="R23" s="55">
        <v>0</v>
      </c>
      <c r="S23" s="55">
        <v>0</v>
      </c>
      <c r="T23" s="442">
        <v>1</v>
      </c>
      <c r="U23" s="55">
        <v>0</v>
      </c>
      <c r="V23" s="55">
        <v>0</v>
      </c>
      <c r="W23" s="55">
        <v>0</v>
      </c>
      <c r="X23" s="578">
        <v>0</v>
      </c>
      <c r="Y23" s="55">
        <v>0</v>
      </c>
      <c r="Z23" s="55">
        <v>0</v>
      </c>
      <c r="AA23" s="578">
        <v>0</v>
      </c>
      <c r="AB23" s="972">
        <v>1</v>
      </c>
      <c r="AC23" s="1347">
        <v>1</v>
      </c>
      <c r="AD23" s="739" t="s">
        <v>599</v>
      </c>
      <c r="AE23" s="739" t="s">
        <v>599</v>
      </c>
      <c r="AF23" s="46"/>
      <c r="AG23" s="44"/>
      <c r="AH23" s="44"/>
    </row>
    <row r="24" spans="1:34" s="47" customFormat="1" ht="23.25" thickBot="1" x14ac:dyDescent="0.3">
      <c r="A24" s="71"/>
      <c r="B24" s="2442"/>
      <c r="C24" s="153" t="s">
        <v>295</v>
      </c>
      <c r="D24" s="334" t="s">
        <v>26</v>
      </c>
      <c r="E24" s="387" t="s">
        <v>297</v>
      </c>
      <c r="F24" s="226"/>
      <c r="G24" s="174"/>
      <c r="H24" s="335" t="e">
        <f>H27/H25</f>
        <v>#DIV/0!</v>
      </c>
      <c r="I24" s="335" t="e">
        <f>I27/I25</f>
        <v>#DIV/0!</v>
      </c>
      <c r="J24" s="335" t="e">
        <f>J27/J25</f>
        <v>#DIV/0!</v>
      </c>
      <c r="K24" s="336"/>
      <c r="L24" s="336"/>
      <c r="M24" s="336"/>
      <c r="N24" s="401">
        <v>0.9667</v>
      </c>
      <c r="O24" s="401">
        <v>0.93659999999999999</v>
      </c>
      <c r="P24" s="401">
        <v>0.94589999999999996</v>
      </c>
      <c r="Q24" s="401">
        <v>0.94779999999999998</v>
      </c>
      <c r="R24" s="401">
        <v>0.94569999999999999</v>
      </c>
      <c r="S24" s="401">
        <v>0.94669999999999999</v>
      </c>
      <c r="T24" s="401">
        <v>0.93069999999999997</v>
      </c>
      <c r="U24" s="401">
        <v>0.92290000000000005</v>
      </c>
      <c r="V24" s="401">
        <v>0.90559999999999996</v>
      </c>
      <c r="W24" s="67">
        <v>0.93279999999999996</v>
      </c>
      <c r="X24" s="799">
        <v>0.96260000000000001</v>
      </c>
      <c r="Y24" s="810">
        <v>0.93100000000000005</v>
      </c>
      <c r="Z24" s="876">
        <v>0.93810000000000004</v>
      </c>
      <c r="AA24" s="533">
        <v>0.9748</v>
      </c>
      <c r="AB24" s="996">
        <v>0.95079999999999998</v>
      </c>
      <c r="AC24" s="1370">
        <v>0.92369999999999997</v>
      </c>
      <c r="AD24" s="1375">
        <v>0.97299999999999998</v>
      </c>
      <c r="AE24" s="739" t="s">
        <v>599</v>
      </c>
      <c r="AF24" s="142"/>
    </row>
    <row r="25" spans="1:34" hidden="1" x14ac:dyDescent="0.25">
      <c r="A25" s="99"/>
      <c r="B25" s="379"/>
      <c r="C25" s="525"/>
      <c r="D25" s="381" t="s">
        <v>352</v>
      </c>
      <c r="E25" s="389"/>
      <c r="F25" s="169"/>
      <c r="G25" s="208">
        <f>SUM(K25:V25)</f>
        <v>2098</v>
      </c>
      <c r="H25" s="199"/>
      <c r="I25" s="199"/>
      <c r="J25" s="209"/>
      <c r="K25" s="210">
        <v>92</v>
      </c>
      <c r="L25" s="210">
        <v>98</v>
      </c>
      <c r="M25" s="210">
        <v>93</v>
      </c>
      <c r="N25" s="347">
        <v>207</v>
      </c>
      <c r="O25" s="347">
        <v>219</v>
      </c>
      <c r="P25" s="347">
        <v>227</v>
      </c>
      <c r="Q25" s="347">
        <v>202</v>
      </c>
      <c r="R25" s="347">
        <v>193</v>
      </c>
      <c r="S25" s="347">
        <v>197</v>
      </c>
      <c r="T25" s="347">
        <v>193</v>
      </c>
      <c r="U25" s="347">
        <v>203</v>
      </c>
      <c r="V25" s="211">
        <v>174</v>
      </c>
      <c r="W25" s="51"/>
      <c r="X25" s="796"/>
      <c r="Y25" s="790"/>
      <c r="Z25" s="855"/>
      <c r="AA25" s="142"/>
      <c r="AB25" s="976"/>
      <c r="AC25" s="1367"/>
      <c r="AD25" s="1353"/>
      <c r="AE25" s="1353"/>
      <c r="AF25" s="142"/>
    </row>
    <row r="26" spans="1:34" hidden="1" x14ac:dyDescent="0.25">
      <c r="A26" s="99"/>
      <c r="B26" s="379"/>
      <c r="C26" s="151"/>
      <c r="D26" s="244" t="s">
        <v>354</v>
      </c>
      <c r="E26" s="386"/>
      <c r="F26" s="191"/>
      <c r="G26" s="130">
        <f>SUM(K26:V26)</f>
        <v>30</v>
      </c>
      <c r="H26" s="85"/>
      <c r="I26" s="85"/>
      <c r="J26" s="128"/>
      <c r="K26" s="129">
        <v>0</v>
      </c>
      <c r="L26" s="129">
        <v>0</v>
      </c>
      <c r="M26" s="129">
        <v>0</v>
      </c>
      <c r="N26" s="348">
        <v>2</v>
      </c>
      <c r="O26" s="348">
        <v>2</v>
      </c>
      <c r="P26" s="348">
        <v>2</v>
      </c>
      <c r="Q26" s="348">
        <v>1</v>
      </c>
      <c r="R26" s="348">
        <v>2</v>
      </c>
      <c r="S26" s="348">
        <v>4</v>
      </c>
      <c r="T26" s="348">
        <v>9</v>
      </c>
      <c r="U26" s="348">
        <v>2</v>
      </c>
      <c r="V26" s="202">
        <v>6</v>
      </c>
      <c r="W26" s="51"/>
      <c r="X26" s="796"/>
      <c r="Y26" s="790"/>
      <c r="Z26" s="855"/>
      <c r="AA26" s="142"/>
      <c r="AB26" s="976"/>
      <c r="AC26" s="1367"/>
      <c r="AD26" s="1353"/>
      <c r="AE26" s="1353"/>
      <c r="AF26" s="142"/>
    </row>
    <row r="27" spans="1:34" hidden="1" x14ac:dyDescent="0.25">
      <c r="A27" s="99"/>
      <c r="B27" s="379"/>
      <c r="C27" s="151"/>
      <c r="D27" s="244" t="s">
        <v>353</v>
      </c>
      <c r="E27" s="386"/>
      <c r="F27" s="191"/>
      <c r="G27" s="130">
        <f>G25-G26</f>
        <v>2068</v>
      </c>
      <c r="H27" s="85"/>
      <c r="I27" s="85"/>
      <c r="J27" s="130"/>
      <c r="K27" s="130">
        <f>K25-K26</f>
        <v>92</v>
      </c>
      <c r="L27" s="130">
        <f t="shared" ref="L27:V27" si="0">L25-L26</f>
        <v>98</v>
      </c>
      <c r="M27" s="130">
        <f t="shared" si="0"/>
        <v>93</v>
      </c>
      <c r="N27" s="349">
        <f t="shared" si="0"/>
        <v>205</v>
      </c>
      <c r="O27" s="349">
        <f t="shared" si="0"/>
        <v>217</v>
      </c>
      <c r="P27" s="349">
        <f t="shared" si="0"/>
        <v>225</v>
      </c>
      <c r="Q27" s="349">
        <f t="shared" si="0"/>
        <v>201</v>
      </c>
      <c r="R27" s="349">
        <f t="shared" si="0"/>
        <v>191</v>
      </c>
      <c r="S27" s="349">
        <f t="shared" si="0"/>
        <v>193</v>
      </c>
      <c r="T27" s="349">
        <f t="shared" si="0"/>
        <v>184</v>
      </c>
      <c r="U27" s="349">
        <f t="shared" si="0"/>
        <v>201</v>
      </c>
      <c r="V27" s="350">
        <f t="shared" si="0"/>
        <v>168</v>
      </c>
      <c r="W27" s="51"/>
      <c r="X27" s="796"/>
      <c r="Y27" s="790"/>
      <c r="Z27" s="855"/>
      <c r="AA27" s="142"/>
      <c r="AB27" s="976"/>
      <c r="AC27" s="1367"/>
      <c r="AD27" s="1353"/>
      <c r="AE27" s="1353"/>
      <c r="AF27" s="142"/>
    </row>
    <row r="28" spans="1:34" ht="15.75" customHeight="1" x14ac:dyDescent="0.25">
      <c r="A28" s="99"/>
      <c r="B28" s="2340" t="s">
        <v>54</v>
      </c>
      <c r="C28" s="152" t="s">
        <v>295</v>
      </c>
      <c r="D28" s="126" t="s">
        <v>347</v>
      </c>
      <c r="E28" s="390" t="s">
        <v>297</v>
      </c>
      <c r="F28" s="310"/>
      <c r="G28" s="196">
        <f>SUM(T28:AE28)</f>
        <v>3</v>
      </c>
      <c r="H28" s="87"/>
      <c r="I28" s="87"/>
      <c r="J28" s="125"/>
      <c r="K28" s="107">
        <v>0</v>
      </c>
      <c r="L28" s="107">
        <v>0</v>
      </c>
      <c r="M28" s="107">
        <v>0</v>
      </c>
      <c r="N28" s="196">
        <v>1</v>
      </c>
      <c r="O28" s="107">
        <v>0</v>
      </c>
      <c r="P28" s="107">
        <v>0</v>
      </c>
      <c r="Q28" s="196">
        <v>1</v>
      </c>
      <c r="R28" s="233">
        <v>1</v>
      </c>
      <c r="S28" s="196">
        <v>1</v>
      </c>
      <c r="T28" s="107">
        <v>0</v>
      </c>
      <c r="U28" s="107">
        <v>0</v>
      </c>
      <c r="V28" s="107">
        <v>0</v>
      </c>
      <c r="W28" s="441">
        <v>2</v>
      </c>
      <c r="X28" s="578">
        <v>0</v>
      </c>
      <c r="Y28" s="55">
        <v>0</v>
      </c>
      <c r="Z28" s="55">
        <v>0</v>
      </c>
      <c r="AA28" s="578">
        <v>0</v>
      </c>
      <c r="AB28" s="55">
        <v>1</v>
      </c>
      <c r="AC28" s="578">
        <v>0</v>
      </c>
      <c r="AD28" s="55">
        <v>0</v>
      </c>
      <c r="AE28" s="55">
        <v>0</v>
      </c>
      <c r="AF28" s="46"/>
    </row>
    <row r="29" spans="1:34" x14ac:dyDescent="0.25">
      <c r="A29" s="99"/>
      <c r="B29" s="2340"/>
      <c r="C29" s="152" t="s">
        <v>295</v>
      </c>
      <c r="D29" s="246" t="s">
        <v>346</v>
      </c>
      <c r="E29" s="390" t="s">
        <v>297</v>
      </c>
      <c r="F29" s="310"/>
      <c r="G29" s="107">
        <f>SUM(T29:AE29)</f>
        <v>0</v>
      </c>
      <c r="H29" s="87"/>
      <c r="I29" s="87"/>
      <c r="J29" s="125"/>
      <c r="K29" s="107">
        <v>0</v>
      </c>
      <c r="L29" s="107">
        <v>0</v>
      </c>
      <c r="M29" s="107">
        <v>0</v>
      </c>
      <c r="N29" s="107">
        <v>0</v>
      </c>
      <c r="O29" s="107">
        <v>0</v>
      </c>
      <c r="P29" s="107">
        <v>0</v>
      </c>
      <c r="Q29" s="107">
        <v>0</v>
      </c>
      <c r="R29" s="55">
        <v>0</v>
      </c>
      <c r="S29" s="107">
        <v>0</v>
      </c>
      <c r="T29" s="107">
        <v>0</v>
      </c>
      <c r="U29" s="107">
        <v>0</v>
      </c>
      <c r="V29" s="107">
        <v>0</v>
      </c>
      <c r="W29" s="55">
        <v>0</v>
      </c>
      <c r="X29" s="578">
        <v>0</v>
      </c>
      <c r="Y29" s="55">
        <v>0</v>
      </c>
      <c r="Z29" s="55">
        <v>0</v>
      </c>
      <c r="AA29" s="578">
        <v>0</v>
      </c>
      <c r="AB29" s="55">
        <v>0</v>
      </c>
      <c r="AC29" s="578">
        <v>0</v>
      </c>
      <c r="AD29" s="55">
        <v>0</v>
      </c>
      <c r="AE29" s="55">
        <v>0</v>
      </c>
      <c r="AF29" s="46"/>
    </row>
    <row r="30" spans="1:34" x14ac:dyDescent="0.25">
      <c r="A30" s="99"/>
      <c r="B30" s="2340"/>
      <c r="C30" s="149" t="s">
        <v>295</v>
      </c>
      <c r="D30" s="246" t="s">
        <v>348</v>
      </c>
      <c r="E30" s="385" t="s">
        <v>297</v>
      </c>
      <c r="F30" s="191"/>
      <c r="G30" s="107">
        <f>SUM(T30:AE30)</f>
        <v>0</v>
      </c>
      <c r="H30" s="203"/>
      <c r="I30" s="203"/>
      <c r="J30" s="50"/>
      <c r="K30" s="55">
        <v>0</v>
      </c>
      <c r="L30" s="55">
        <v>0</v>
      </c>
      <c r="M30" s="55">
        <v>0</v>
      </c>
      <c r="N30" s="55">
        <v>0</v>
      </c>
      <c r="O30" s="55">
        <v>0</v>
      </c>
      <c r="P30" s="55">
        <v>0</v>
      </c>
      <c r="Q30" s="55">
        <v>0</v>
      </c>
      <c r="R30" s="55">
        <v>0</v>
      </c>
      <c r="S30" s="55">
        <v>0</v>
      </c>
      <c r="T30" s="55">
        <v>0</v>
      </c>
      <c r="U30" s="55">
        <v>0</v>
      </c>
      <c r="V30" s="55">
        <v>0</v>
      </c>
      <c r="W30" s="55">
        <v>0</v>
      </c>
      <c r="X30" s="578">
        <v>0</v>
      </c>
      <c r="Y30" s="55">
        <v>0</v>
      </c>
      <c r="Z30" s="55">
        <v>0</v>
      </c>
      <c r="AA30" s="578">
        <v>0</v>
      </c>
      <c r="AB30" s="55">
        <v>0</v>
      </c>
      <c r="AC30" s="578">
        <v>0</v>
      </c>
      <c r="AD30" s="55">
        <v>0</v>
      </c>
      <c r="AE30" s="55">
        <v>0</v>
      </c>
      <c r="AF30" s="46"/>
    </row>
    <row r="31" spans="1:34" ht="31.5" hidden="1" customHeight="1" x14ac:dyDescent="0.25">
      <c r="A31" s="99"/>
      <c r="B31" s="2340"/>
      <c r="C31" s="150" t="s">
        <v>293</v>
      </c>
      <c r="D31" s="245" t="s">
        <v>11</v>
      </c>
      <c r="E31" s="388" t="s">
        <v>301</v>
      </c>
      <c r="F31" s="225"/>
      <c r="G31" s="216"/>
      <c r="H31" s="93"/>
      <c r="I31" s="93"/>
      <c r="J31" s="216"/>
      <c r="K31" s="216"/>
      <c r="L31" s="216"/>
      <c r="M31" s="93">
        <v>97.17</v>
      </c>
      <c r="N31" s="93">
        <v>97.49</v>
      </c>
      <c r="O31" s="93">
        <v>97.52</v>
      </c>
      <c r="P31" s="93">
        <v>98.04</v>
      </c>
      <c r="Q31" s="93">
        <v>98.51</v>
      </c>
      <c r="R31" s="93">
        <v>98.47</v>
      </c>
      <c r="S31" s="216"/>
      <c r="T31" s="216"/>
      <c r="U31" s="216"/>
      <c r="V31" s="216"/>
      <c r="W31" s="51"/>
      <c r="X31" s="796"/>
      <c r="Y31" s="790"/>
      <c r="Z31" s="855"/>
      <c r="AA31" s="987"/>
      <c r="AB31" s="976"/>
      <c r="AC31" s="1367"/>
      <c r="AD31" s="1353"/>
      <c r="AE31" s="1353"/>
      <c r="AF31" s="46"/>
    </row>
    <row r="32" spans="1:34" ht="31.5" hidden="1" customHeight="1" x14ac:dyDescent="0.25">
      <c r="A32" s="99"/>
      <c r="B32" s="2340"/>
      <c r="C32" s="149" t="s">
        <v>293</v>
      </c>
      <c r="D32" s="242" t="s">
        <v>59</v>
      </c>
      <c r="E32" s="385" t="s">
        <v>301</v>
      </c>
      <c r="F32" s="191"/>
      <c r="G32" s="203"/>
      <c r="H32" s="51"/>
      <c r="I32" s="51"/>
      <c r="J32" s="203"/>
      <c r="K32" s="203"/>
      <c r="L32" s="203"/>
      <c r="M32" s="51">
        <v>96.05</v>
      </c>
      <c r="N32" s="51">
        <v>96.54</v>
      </c>
      <c r="O32" s="51">
        <v>96.85</v>
      </c>
      <c r="P32" s="51">
        <v>97.78</v>
      </c>
      <c r="Q32" s="51">
        <v>98.27</v>
      </c>
      <c r="R32" s="51">
        <v>98.68</v>
      </c>
      <c r="S32" s="203"/>
      <c r="T32" s="203"/>
      <c r="U32" s="203"/>
      <c r="V32" s="203"/>
      <c r="W32" s="51"/>
      <c r="X32" s="796"/>
      <c r="Y32" s="790"/>
      <c r="Z32" s="855"/>
      <c r="AA32" s="987"/>
      <c r="AB32" s="976"/>
      <c r="AC32" s="1367"/>
      <c r="AD32" s="1353"/>
      <c r="AE32" s="1353"/>
      <c r="AF32" s="46"/>
    </row>
    <row r="33" spans="1:32" ht="31.5" hidden="1" customHeight="1" x14ac:dyDescent="0.25">
      <c r="A33" s="99"/>
      <c r="B33" s="2340"/>
      <c r="C33" s="149" t="s">
        <v>293</v>
      </c>
      <c r="D33" s="242" t="s">
        <v>60</v>
      </c>
      <c r="E33" s="385" t="s">
        <v>301</v>
      </c>
      <c r="F33" s="191"/>
      <c r="G33" s="203"/>
      <c r="H33" s="51"/>
      <c r="I33" s="51"/>
      <c r="J33" s="203"/>
      <c r="K33" s="203"/>
      <c r="L33" s="203"/>
      <c r="M33" s="51">
        <v>109.32</v>
      </c>
      <c r="N33" s="51">
        <v>107.5</v>
      </c>
      <c r="O33" s="51">
        <v>104.32</v>
      </c>
      <c r="P33" s="51">
        <v>100.61</v>
      </c>
      <c r="Q33" s="51">
        <v>100.74</v>
      </c>
      <c r="R33" s="51">
        <v>96.56</v>
      </c>
      <c r="S33" s="203"/>
      <c r="T33" s="203"/>
      <c r="U33" s="203"/>
      <c r="V33" s="203"/>
      <c r="W33" s="51"/>
      <c r="X33" s="796"/>
      <c r="Y33" s="790"/>
      <c r="Z33" s="855"/>
      <c r="AA33" s="987"/>
      <c r="AB33" s="976"/>
      <c r="AC33" s="1367"/>
      <c r="AD33" s="1353"/>
      <c r="AE33" s="1353"/>
      <c r="AF33" s="46"/>
    </row>
    <row r="34" spans="1:32" ht="32.25" hidden="1" customHeight="1" thickBot="1" x14ac:dyDescent="0.3">
      <c r="A34" s="99"/>
      <c r="B34" s="2340"/>
      <c r="C34" s="151" t="s">
        <v>293</v>
      </c>
      <c r="D34" s="244" t="s">
        <v>14</v>
      </c>
      <c r="E34" s="385" t="s">
        <v>301</v>
      </c>
      <c r="F34" s="229"/>
      <c r="G34" s="91"/>
      <c r="H34" s="85"/>
      <c r="I34" s="85"/>
      <c r="J34" s="91"/>
      <c r="K34" s="91"/>
      <c r="L34" s="91"/>
      <c r="M34" s="85">
        <v>0.91</v>
      </c>
      <c r="N34" s="85">
        <v>0.9</v>
      </c>
      <c r="O34" s="85">
        <v>0.9</v>
      </c>
      <c r="P34" s="85">
        <v>0.95</v>
      </c>
      <c r="Q34" s="85">
        <v>0.93</v>
      </c>
      <c r="R34" s="85">
        <v>0.89</v>
      </c>
      <c r="S34" s="91"/>
      <c r="T34" s="91"/>
      <c r="U34" s="91"/>
      <c r="V34" s="91"/>
      <c r="W34" s="51"/>
      <c r="X34" s="796"/>
      <c r="Y34" s="790"/>
      <c r="Z34" s="855"/>
      <c r="AA34" s="987"/>
      <c r="AB34" s="976"/>
      <c r="AC34" s="1367"/>
      <c r="AD34" s="1353"/>
      <c r="AE34" s="1353"/>
      <c r="AF34" s="46"/>
    </row>
    <row r="35" spans="1:32" ht="16.5" thickBot="1" x14ac:dyDescent="0.3">
      <c r="A35" s="99"/>
      <c r="B35" s="2341"/>
      <c r="C35" s="1004" t="s">
        <v>295</v>
      </c>
      <c r="D35" s="1025" t="s">
        <v>598</v>
      </c>
      <c r="E35" s="385" t="s">
        <v>297</v>
      </c>
      <c r="F35" s="294"/>
      <c r="G35" s="1016"/>
      <c r="H35" s="199"/>
      <c r="I35" s="199"/>
      <c r="J35" s="1016"/>
      <c r="K35" s="1016"/>
      <c r="L35" s="1016"/>
      <c r="M35" s="199"/>
      <c r="N35" s="1016"/>
      <c r="O35" s="1016"/>
      <c r="P35" s="1016"/>
      <c r="Q35" s="1016"/>
      <c r="R35" s="1016"/>
      <c r="S35" s="1016"/>
      <c r="T35" s="1016"/>
      <c r="U35" s="1016"/>
      <c r="V35" s="1018"/>
      <c r="W35" s="913"/>
      <c r="X35" s="1149"/>
      <c r="Y35" s="913"/>
      <c r="Z35" s="85">
        <v>0</v>
      </c>
      <c r="AA35" s="120">
        <v>3</v>
      </c>
      <c r="AB35" s="85">
        <v>2</v>
      </c>
      <c r="AC35" s="120">
        <v>2</v>
      </c>
      <c r="AD35" s="1353">
        <v>0</v>
      </c>
      <c r="AE35" s="1353">
        <v>1</v>
      </c>
      <c r="AF35" s="46"/>
    </row>
    <row r="36" spans="1:32" ht="23.25" thickBot="1" x14ac:dyDescent="0.3">
      <c r="A36" s="99"/>
      <c r="B36" s="2339" t="s">
        <v>62</v>
      </c>
      <c r="C36" s="1151" t="s">
        <v>295</v>
      </c>
      <c r="D36" s="1299" t="s">
        <v>305</v>
      </c>
      <c r="E36" s="388" t="s">
        <v>297</v>
      </c>
      <c r="F36" s="782"/>
      <c r="G36" s="1258">
        <f>SUM(T36:AE36)</f>
        <v>65</v>
      </c>
      <c r="H36" s="101"/>
      <c r="I36" s="101"/>
      <c r="J36" s="93"/>
      <c r="K36" s="93">
        <v>7</v>
      </c>
      <c r="L36" s="93">
        <v>10</v>
      </c>
      <c r="M36" s="93">
        <v>8</v>
      </c>
      <c r="N36" s="93">
        <v>9</v>
      </c>
      <c r="O36" s="93">
        <v>8</v>
      </c>
      <c r="P36" s="93">
        <v>6</v>
      </c>
      <c r="Q36" s="93">
        <v>9</v>
      </c>
      <c r="R36" s="93">
        <v>7</v>
      </c>
      <c r="S36" s="93">
        <v>5</v>
      </c>
      <c r="T36" s="93">
        <v>8</v>
      </c>
      <c r="U36" s="93">
        <v>5</v>
      </c>
      <c r="V36" s="365">
        <v>4</v>
      </c>
      <c r="W36" s="93">
        <v>10</v>
      </c>
      <c r="X36" s="118">
        <v>7</v>
      </c>
      <c r="Y36" s="93">
        <v>5</v>
      </c>
      <c r="Z36" s="93">
        <v>4</v>
      </c>
      <c r="AA36" s="118">
        <v>3</v>
      </c>
      <c r="AB36" s="93">
        <v>4</v>
      </c>
      <c r="AC36" s="118">
        <v>8</v>
      </c>
      <c r="AD36" s="1353">
        <v>7</v>
      </c>
      <c r="AE36" s="739" t="s">
        <v>664</v>
      </c>
      <c r="AF36" s="46"/>
    </row>
    <row r="37" spans="1:32" ht="22.5" x14ac:dyDescent="0.25">
      <c r="A37" s="99"/>
      <c r="B37" s="2340"/>
      <c r="C37" s="1124" t="s">
        <v>295</v>
      </c>
      <c r="D37" s="1300" t="s">
        <v>257</v>
      </c>
      <c r="E37" s="385" t="s">
        <v>297</v>
      </c>
      <c r="F37" s="780" t="s">
        <v>135</v>
      </c>
      <c r="G37" s="1258">
        <f>SUM(T37:AE37)</f>
        <v>138</v>
      </c>
      <c r="H37" s="1120"/>
      <c r="I37" s="1120"/>
      <c r="J37" s="1120"/>
      <c r="K37" s="1120">
        <v>12</v>
      </c>
      <c r="L37" s="1120">
        <v>10</v>
      </c>
      <c r="M37" s="1120">
        <v>15</v>
      </c>
      <c r="N37" s="1120">
        <v>9</v>
      </c>
      <c r="O37" s="1120">
        <v>17</v>
      </c>
      <c r="P37" s="1120">
        <v>17</v>
      </c>
      <c r="Q37" s="1120">
        <v>14</v>
      </c>
      <c r="R37" s="1120">
        <v>17</v>
      </c>
      <c r="S37" s="1120">
        <v>20</v>
      </c>
      <c r="T37" s="1120">
        <v>9</v>
      </c>
      <c r="U37" s="1120">
        <v>8</v>
      </c>
      <c r="V37" s="286">
        <v>6</v>
      </c>
      <c r="W37" s="1120">
        <v>4</v>
      </c>
      <c r="X37" s="1128">
        <v>7</v>
      </c>
      <c r="Y37" s="1120">
        <v>2</v>
      </c>
      <c r="Z37" s="1120">
        <v>12</v>
      </c>
      <c r="AA37" s="1128">
        <v>20</v>
      </c>
      <c r="AB37" s="1120">
        <v>19</v>
      </c>
      <c r="AC37" s="1367">
        <v>24</v>
      </c>
      <c r="AD37" s="1353">
        <v>27</v>
      </c>
      <c r="AE37" s="739" t="s">
        <v>664</v>
      </c>
      <c r="AF37" s="46"/>
    </row>
    <row r="38" spans="1:32" ht="31.5" hidden="1" customHeight="1" x14ac:dyDescent="0.25">
      <c r="A38" s="99"/>
      <c r="B38" s="2340"/>
      <c r="C38" s="1124" t="s">
        <v>355</v>
      </c>
      <c r="D38" s="1301" t="s">
        <v>356</v>
      </c>
      <c r="E38" s="385" t="s">
        <v>357</v>
      </c>
      <c r="F38" s="780">
        <v>40.4</v>
      </c>
      <c r="G38" s="644"/>
      <c r="H38" s="1123"/>
      <c r="I38" s="1123"/>
      <c r="J38" s="1123"/>
      <c r="K38" s="1123"/>
      <c r="L38" s="1123"/>
      <c r="M38" s="1123"/>
      <c r="N38" s="2432"/>
      <c r="O38" s="2433"/>
      <c r="P38" s="2434"/>
      <c r="Q38" s="2432"/>
      <c r="R38" s="2433"/>
      <c r="S38" s="2434"/>
      <c r="T38" s="1123"/>
      <c r="U38" s="1123"/>
      <c r="V38" s="286"/>
      <c r="W38" s="1120"/>
      <c r="X38" s="1128"/>
      <c r="Y38" s="1120"/>
      <c r="Z38" s="1120"/>
      <c r="AA38" s="1128"/>
      <c r="AB38" s="1120"/>
      <c r="AC38" s="1367"/>
      <c r="AD38" s="1353"/>
      <c r="AE38" s="1353"/>
      <c r="AF38" s="46"/>
    </row>
    <row r="39" spans="1:32" ht="31.5" hidden="1" customHeight="1" x14ac:dyDescent="0.25">
      <c r="A39" s="99"/>
      <c r="B39" s="2340"/>
      <c r="C39" s="1124" t="s">
        <v>359</v>
      </c>
      <c r="D39" s="1301" t="s">
        <v>358</v>
      </c>
      <c r="E39" s="385" t="s">
        <v>357</v>
      </c>
      <c r="F39" s="780">
        <v>27.8</v>
      </c>
      <c r="G39" s="644"/>
      <c r="H39" s="1123"/>
      <c r="I39" s="1123"/>
      <c r="J39" s="1123"/>
      <c r="K39" s="1123"/>
      <c r="L39" s="1123"/>
      <c r="M39" s="1123"/>
      <c r="N39" s="2432"/>
      <c r="O39" s="2433"/>
      <c r="P39" s="2434"/>
      <c r="Q39" s="2432"/>
      <c r="R39" s="2433"/>
      <c r="S39" s="2434"/>
      <c r="T39" s="1123"/>
      <c r="U39" s="1123"/>
      <c r="V39" s="286"/>
      <c r="W39" s="1120"/>
      <c r="X39" s="1128"/>
      <c r="Y39" s="1120"/>
      <c r="Z39" s="1120"/>
      <c r="AA39" s="1128"/>
      <c r="AB39" s="1120"/>
      <c r="AC39" s="1367"/>
      <c r="AD39" s="1353"/>
      <c r="AE39" s="1353"/>
      <c r="AF39" s="46"/>
    </row>
    <row r="40" spans="1:32" x14ac:dyDescent="0.25">
      <c r="A40" s="99"/>
      <c r="B40" s="2340"/>
      <c r="C40" s="1124" t="s">
        <v>295</v>
      </c>
      <c r="D40" s="1024" t="s">
        <v>304</v>
      </c>
      <c r="E40" s="385" t="s">
        <v>297</v>
      </c>
      <c r="F40" s="780"/>
      <c r="G40" s="1121"/>
      <c r="H40" s="1126"/>
      <c r="I40" s="1126"/>
      <c r="J40" s="75"/>
      <c r="K40" s="75"/>
      <c r="L40" s="75"/>
      <c r="M40" s="75"/>
      <c r="N40" s="184">
        <f>N41/N42</f>
        <v>0.33333333333333331</v>
      </c>
      <c r="O40" s="184">
        <f t="shared" ref="O40:V40" si="1">O41/O42</f>
        <v>0.1111111111111111</v>
      </c>
      <c r="P40" s="184">
        <f t="shared" si="1"/>
        <v>0.33333333333333331</v>
      </c>
      <c r="Q40" s="81">
        <f t="shared" si="1"/>
        <v>0.75</v>
      </c>
      <c r="R40" s="184">
        <f t="shared" si="1"/>
        <v>0.16666666666666666</v>
      </c>
      <c r="S40" s="184">
        <f t="shared" si="1"/>
        <v>0.33333333333333331</v>
      </c>
      <c r="T40" s="81">
        <f t="shared" si="1"/>
        <v>0.75</v>
      </c>
      <c r="U40" s="81">
        <f t="shared" si="1"/>
        <v>0.7142857142857143</v>
      </c>
      <c r="V40" s="81">
        <f t="shared" si="1"/>
        <v>0.8571428571428571</v>
      </c>
      <c r="W40" s="81">
        <f>W41/W42</f>
        <v>0.75</v>
      </c>
      <c r="X40" s="840">
        <v>0.75</v>
      </c>
      <c r="Y40" s="81">
        <v>0.75</v>
      </c>
      <c r="Z40" s="81">
        <v>0.75</v>
      </c>
      <c r="AA40" s="840">
        <v>0.6</v>
      </c>
      <c r="AB40" s="81">
        <v>0.75</v>
      </c>
      <c r="AC40" s="816">
        <v>1</v>
      </c>
      <c r="AD40" s="436">
        <v>1</v>
      </c>
      <c r="AE40" s="81">
        <v>0.5</v>
      </c>
      <c r="AF40" s="46"/>
    </row>
    <row r="41" spans="1:32" ht="15.75" hidden="1" customHeight="1" x14ac:dyDescent="0.25">
      <c r="A41" s="99"/>
      <c r="B41" s="2340"/>
      <c r="C41" s="1124" t="s">
        <v>295</v>
      </c>
      <c r="D41" s="1024" t="s">
        <v>306</v>
      </c>
      <c r="E41" s="385" t="s">
        <v>297</v>
      </c>
      <c r="F41" s="780"/>
      <c r="G41" s="747"/>
      <c r="H41" s="122"/>
      <c r="I41" s="122"/>
      <c r="J41" s="70"/>
      <c r="K41" s="70"/>
      <c r="L41" s="70"/>
      <c r="M41" s="70"/>
      <c r="N41" s="70">
        <v>3</v>
      </c>
      <c r="O41" s="70">
        <v>1</v>
      </c>
      <c r="P41" s="70">
        <v>2</v>
      </c>
      <c r="Q41" s="70">
        <v>3</v>
      </c>
      <c r="R41" s="70">
        <v>1</v>
      </c>
      <c r="S41" s="70">
        <v>1</v>
      </c>
      <c r="T41" s="70">
        <v>3</v>
      </c>
      <c r="U41" s="1120">
        <v>5</v>
      </c>
      <c r="V41" s="286">
        <v>6</v>
      </c>
      <c r="W41" s="1120">
        <v>3</v>
      </c>
      <c r="X41" s="1128">
        <v>3</v>
      </c>
      <c r="Y41" s="1120"/>
      <c r="Z41" s="1120"/>
      <c r="AA41" s="1128"/>
      <c r="AB41" s="1120"/>
      <c r="AC41" s="1367"/>
      <c r="AD41" s="1353"/>
      <c r="AE41" s="1353"/>
      <c r="AF41" s="132"/>
    </row>
    <row r="42" spans="1:32" s="42" customFormat="1" ht="15.75" hidden="1" customHeight="1" x14ac:dyDescent="0.25">
      <c r="A42" s="121"/>
      <c r="B42" s="2340"/>
      <c r="C42" s="1124" t="s">
        <v>295</v>
      </c>
      <c r="D42" s="1024" t="s">
        <v>344</v>
      </c>
      <c r="E42" s="385" t="s">
        <v>297</v>
      </c>
      <c r="F42" s="781"/>
      <c r="G42" s="747"/>
      <c r="H42" s="122"/>
      <c r="I42" s="122"/>
      <c r="J42" s="122"/>
      <c r="K42" s="122"/>
      <c r="L42" s="122"/>
      <c r="M42" s="122"/>
      <c r="N42" s="122">
        <v>9</v>
      </c>
      <c r="O42" s="122">
        <v>9</v>
      </c>
      <c r="P42" s="122">
        <v>6</v>
      </c>
      <c r="Q42" s="122">
        <v>4</v>
      </c>
      <c r="R42" s="122">
        <v>6</v>
      </c>
      <c r="S42" s="122">
        <v>3</v>
      </c>
      <c r="T42" s="122">
        <v>4</v>
      </c>
      <c r="U42" s="1126">
        <v>7</v>
      </c>
      <c r="V42" s="286">
        <v>7</v>
      </c>
      <c r="W42" s="1126">
        <v>4</v>
      </c>
      <c r="X42" s="123">
        <v>8</v>
      </c>
      <c r="Y42" s="1126"/>
      <c r="Z42" s="1126"/>
      <c r="AA42" s="123"/>
      <c r="AB42" s="1126"/>
      <c r="AC42" s="123"/>
      <c r="AD42" s="1340"/>
      <c r="AE42" s="1340"/>
      <c r="AF42" s="132"/>
    </row>
    <row r="43" spans="1:32" s="42" customFormat="1" ht="31.5" hidden="1" customHeight="1" x14ac:dyDescent="0.25">
      <c r="A43" s="121"/>
      <c r="B43" s="2340"/>
      <c r="C43" s="1124" t="s">
        <v>359</v>
      </c>
      <c r="D43" s="1023" t="s">
        <v>360</v>
      </c>
      <c r="E43" s="385" t="s">
        <v>357</v>
      </c>
      <c r="F43" s="784">
        <v>0.32600000000000001</v>
      </c>
      <c r="G43" s="1308"/>
      <c r="H43" s="133"/>
      <c r="I43" s="133"/>
      <c r="J43" s="133"/>
      <c r="K43" s="133"/>
      <c r="L43" s="133"/>
      <c r="M43" s="133"/>
      <c r="N43" s="2446"/>
      <c r="O43" s="2447"/>
      <c r="P43" s="2448"/>
      <c r="Q43" s="2446"/>
      <c r="R43" s="2447"/>
      <c r="S43" s="2448"/>
      <c r="T43" s="133"/>
      <c r="U43" s="1123"/>
      <c r="V43" s="286"/>
      <c r="W43" s="1126"/>
      <c r="X43" s="123"/>
      <c r="Y43" s="1126"/>
      <c r="Z43" s="1126"/>
      <c r="AA43" s="123"/>
      <c r="AB43" s="1126"/>
      <c r="AC43" s="123"/>
      <c r="AD43" s="1340"/>
      <c r="AE43" s="1340"/>
      <c r="AF43" s="132"/>
    </row>
    <row r="44" spans="1:32" s="42" customFormat="1" ht="31.5" hidden="1" customHeight="1" x14ac:dyDescent="0.25">
      <c r="A44" s="121"/>
      <c r="B44" s="2340"/>
      <c r="C44" s="1124" t="s">
        <v>359</v>
      </c>
      <c r="D44" s="1023" t="s">
        <v>361</v>
      </c>
      <c r="E44" s="385" t="s">
        <v>357</v>
      </c>
      <c r="F44" s="784">
        <v>0.29199999999999998</v>
      </c>
      <c r="G44" s="1308"/>
      <c r="H44" s="133"/>
      <c r="I44" s="133"/>
      <c r="J44" s="133"/>
      <c r="K44" s="133"/>
      <c r="L44" s="133"/>
      <c r="M44" s="133"/>
      <c r="N44" s="2443"/>
      <c r="O44" s="2444"/>
      <c r="P44" s="2445"/>
      <c r="Q44" s="2446"/>
      <c r="R44" s="2447"/>
      <c r="S44" s="2448"/>
      <c r="T44" s="133"/>
      <c r="U44" s="1123"/>
      <c r="V44" s="286"/>
      <c r="W44" s="1126"/>
      <c r="X44" s="123"/>
      <c r="Y44" s="1126"/>
      <c r="Z44" s="1126"/>
      <c r="AA44" s="123"/>
      <c r="AB44" s="1126"/>
      <c r="AC44" s="123"/>
      <c r="AD44" s="1340"/>
      <c r="AE44" s="1340"/>
      <c r="AF44" s="132"/>
    </row>
    <row r="45" spans="1:32" x14ac:dyDescent="0.25">
      <c r="A45" s="99"/>
      <c r="B45" s="2340"/>
      <c r="C45" s="1124" t="s">
        <v>295</v>
      </c>
      <c r="D45" s="1024" t="s">
        <v>307</v>
      </c>
      <c r="E45" s="385" t="s">
        <v>297</v>
      </c>
      <c r="F45" s="780"/>
      <c r="G45" s="1308"/>
      <c r="H45" s="70"/>
      <c r="I45" s="70"/>
      <c r="J45" s="70"/>
      <c r="K45" s="70"/>
      <c r="L45" s="70"/>
      <c r="M45" s="70"/>
      <c r="N45" s="122">
        <v>0</v>
      </c>
      <c r="O45" s="122">
        <v>0</v>
      </c>
      <c r="P45" s="122">
        <v>0</v>
      </c>
      <c r="Q45" s="122">
        <v>0</v>
      </c>
      <c r="R45" s="122">
        <v>0</v>
      </c>
      <c r="S45" s="122">
        <v>0</v>
      </c>
      <c r="T45" s="122">
        <v>0</v>
      </c>
      <c r="U45" s="1126">
        <v>0</v>
      </c>
      <c r="V45" s="286">
        <v>0</v>
      </c>
      <c r="W45" s="1120">
        <v>0</v>
      </c>
      <c r="X45" s="1128">
        <v>0</v>
      </c>
      <c r="Y45" s="1120">
        <v>0</v>
      </c>
      <c r="Z45" s="1120">
        <v>0</v>
      </c>
      <c r="AA45" s="1128">
        <v>1</v>
      </c>
      <c r="AB45" s="1120">
        <v>0</v>
      </c>
      <c r="AC45" s="1367">
        <v>0</v>
      </c>
      <c r="AD45" s="1353">
        <v>0</v>
      </c>
      <c r="AE45" s="1353">
        <v>0</v>
      </c>
      <c r="AF45" s="46"/>
    </row>
    <row r="46" spans="1:32" x14ac:dyDescent="0.25">
      <c r="A46" s="99"/>
      <c r="B46" s="2340"/>
      <c r="C46" s="1124" t="s">
        <v>295</v>
      </c>
      <c r="D46" s="1024" t="s">
        <v>308</v>
      </c>
      <c r="E46" s="385" t="s">
        <v>297</v>
      </c>
      <c r="F46" s="780"/>
      <c r="G46" s="1308"/>
      <c r="H46" s="70"/>
      <c r="I46" s="70"/>
      <c r="J46" s="70"/>
      <c r="K46" s="70"/>
      <c r="L46" s="70"/>
      <c r="M46" s="70"/>
      <c r="N46" s="122">
        <v>0</v>
      </c>
      <c r="O46" s="122">
        <v>0</v>
      </c>
      <c r="P46" s="122">
        <v>0</v>
      </c>
      <c r="Q46" s="122">
        <v>0</v>
      </c>
      <c r="R46" s="122">
        <v>0</v>
      </c>
      <c r="S46" s="122">
        <v>0</v>
      </c>
      <c r="T46" s="122">
        <v>0</v>
      </c>
      <c r="U46" s="1126">
        <v>0</v>
      </c>
      <c r="V46" s="286">
        <v>0</v>
      </c>
      <c r="W46" s="1120">
        <v>0</v>
      </c>
      <c r="X46" s="1128">
        <v>0</v>
      </c>
      <c r="Y46" s="1120">
        <v>0</v>
      </c>
      <c r="Z46" s="1120">
        <v>0</v>
      </c>
      <c r="AA46" s="1128">
        <v>1</v>
      </c>
      <c r="AB46" s="1120">
        <v>1</v>
      </c>
      <c r="AC46" s="1367">
        <v>1</v>
      </c>
      <c r="AD46" s="1353">
        <v>1</v>
      </c>
      <c r="AE46" s="1353">
        <v>1</v>
      </c>
      <c r="AF46" s="46"/>
    </row>
    <row r="47" spans="1:32" ht="15.75" hidden="1" customHeight="1" x14ac:dyDescent="0.25">
      <c r="A47" s="99"/>
      <c r="B47" s="2340"/>
      <c r="C47" s="1295" t="s">
        <v>295</v>
      </c>
      <c r="D47" s="1024" t="s">
        <v>309</v>
      </c>
      <c r="E47" s="391" t="s">
        <v>297</v>
      </c>
      <c r="F47" s="780" t="s">
        <v>195</v>
      </c>
      <c r="G47" s="1309">
        <f>G48/G49</f>
        <v>0.27578837117137517</v>
      </c>
      <c r="H47" s="1122"/>
      <c r="I47" s="1122"/>
      <c r="J47" s="75">
        <f>J48/J49</f>
        <v>0.21500503524672709</v>
      </c>
      <c r="K47" s="75">
        <f>K48/K49</f>
        <v>0.28391167192429023</v>
      </c>
      <c r="L47" s="75">
        <f t="shared" ref="L47:U47" si="2">L48/L49</f>
        <v>0.29857560262965671</v>
      </c>
      <c r="M47" s="75">
        <f t="shared" si="2"/>
        <v>0.28564593301435409</v>
      </c>
      <c r="N47" s="75">
        <f t="shared" si="2"/>
        <v>0.33273284092956223</v>
      </c>
      <c r="O47" s="75">
        <f t="shared" si="2"/>
        <v>0.28725701943844495</v>
      </c>
      <c r="P47" s="75">
        <f t="shared" si="2"/>
        <v>0.2623561821422784</v>
      </c>
      <c r="Q47" s="75">
        <f t="shared" si="2"/>
        <v>0.3074346952444742</v>
      </c>
      <c r="R47" s="75">
        <f t="shared" si="2"/>
        <v>0.28391537944929485</v>
      </c>
      <c r="S47" s="75">
        <f t="shared" si="2"/>
        <v>0.25560375994215473</v>
      </c>
      <c r="T47" s="75">
        <f t="shared" si="2"/>
        <v>0.22388059701492538</v>
      </c>
      <c r="U47" s="75">
        <f t="shared" si="2"/>
        <v>0.27541093592754107</v>
      </c>
      <c r="V47" s="286"/>
      <c r="W47" s="1120"/>
      <c r="X47" s="1128"/>
      <c r="Y47" s="1120"/>
      <c r="Z47" s="1120"/>
      <c r="AA47" s="1128"/>
      <c r="AB47" s="1120"/>
      <c r="AC47" s="1367"/>
      <c r="AD47" s="1353"/>
      <c r="AE47" s="1353"/>
      <c r="AF47" s="142"/>
    </row>
    <row r="48" spans="1:32" ht="15.75" hidden="1" customHeight="1" x14ac:dyDescent="0.25">
      <c r="A48" s="99"/>
      <c r="B48" s="2340"/>
      <c r="C48" s="1295" t="s">
        <v>295</v>
      </c>
      <c r="D48" s="1024" t="s">
        <v>313</v>
      </c>
      <c r="E48" s="391" t="s">
        <v>297</v>
      </c>
      <c r="F48" s="780"/>
      <c r="G48" s="644">
        <f>SUM(J48:U48)</f>
        <v>19485</v>
      </c>
      <c r="H48" s="1120"/>
      <c r="I48" s="1120"/>
      <c r="J48" s="76">
        <v>1281</v>
      </c>
      <c r="K48" s="77">
        <v>1710</v>
      </c>
      <c r="L48" s="1120">
        <v>1635</v>
      </c>
      <c r="M48" s="1120">
        <v>1791</v>
      </c>
      <c r="N48" s="450">
        <v>1847</v>
      </c>
      <c r="O48" s="450">
        <v>1729</v>
      </c>
      <c r="P48" s="1120">
        <v>1619</v>
      </c>
      <c r="Q48" s="1120">
        <v>1836</v>
      </c>
      <c r="R48" s="1120">
        <v>1691</v>
      </c>
      <c r="S48" s="1120">
        <v>1414</v>
      </c>
      <c r="T48" s="1120">
        <v>1290</v>
      </c>
      <c r="U48" s="1120">
        <v>1642</v>
      </c>
      <c r="V48" s="286"/>
      <c r="W48" s="1120"/>
      <c r="X48" s="1128"/>
      <c r="Y48" s="1120"/>
      <c r="Z48" s="1120"/>
      <c r="AA48" s="1128"/>
      <c r="AB48" s="1120"/>
      <c r="AC48" s="1367"/>
      <c r="AD48" s="1353"/>
      <c r="AE48" s="1353"/>
      <c r="AF48" s="142"/>
    </row>
    <row r="49" spans="1:32" ht="15.75" hidden="1" customHeight="1" x14ac:dyDescent="0.25">
      <c r="A49" s="99"/>
      <c r="B49" s="2340"/>
      <c r="C49" s="1295" t="s">
        <v>295</v>
      </c>
      <c r="D49" s="1024" t="s">
        <v>314</v>
      </c>
      <c r="E49" s="391" t="s">
        <v>297</v>
      </c>
      <c r="F49" s="780"/>
      <c r="G49" s="644">
        <f>SUM(J49:U49)</f>
        <v>70652</v>
      </c>
      <c r="H49" s="1120"/>
      <c r="I49" s="1120"/>
      <c r="J49" s="79">
        <v>5958</v>
      </c>
      <c r="K49" s="80">
        <v>6023</v>
      </c>
      <c r="L49" s="1120">
        <v>5476</v>
      </c>
      <c r="M49" s="1120">
        <v>6270</v>
      </c>
      <c r="N49" s="450">
        <v>5551</v>
      </c>
      <c r="O49" s="450">
        <v>6019</v>
      </c>
      <c r="P49" s="1120">
        <v>6171</v>
      </c>
      <c r="Q49" s="1120">
        <v>5972</v>
      </c>
      <c r="R49" s="1120">
        <v>5956</v>
      </c>
      <c r="S49" s="1126">
        <v>5532</v>
      </c>
      <c r="T49" s="1126">
        <v>5762</v>
      </c>
      <c r="U49" s="1126">
        <v>5962</v>
      </c>
      <c r="V49" s="286"/>
      <c r="W49" s="1120"/>
      <c r="X49" s="1128"/>
      <c r="Y49" s="1120"/>
      <c r="Z49" s="1120"/>
      <c r="AA49" s="1128"/>
      <c r="AB49" s="1120"/>
      <c r="AC49" s="1367"/>
      <c r="AD49" s="1353"/>
      <c r="AE49" s="1353"/>
      <c r="AF49" s="142"/>
    </row>
    <row r="50" spans="1:32" ht="15.75" hidden="1" customHeight="1" x14ac:dyDescent="0.25">
      <c r="A50" s="99"/>
      <c r="B50" s="2340"/>
      <c r="C50" s="1295" t="s">
        <v>295</v>
      </c>
      <c r="D50" s="1024" t="s">
        <v>310</v>
      </c>
      <c r="E50" s="391" t="s">
        <v>297</v>
      </c>
      <c r="F50" s="780" t="s">
        <v>196</v>
      </c>
      <c r="G50" s="1261"/>
      <c r="H50" s="85"/>
      <c r="I50" s="85"/>
      <c r="J50" s="90">
        <v>0.96</v>
      </c>
      <c r="K50" s="90">
        <v>0.97</v>
      </c>
      <c r="L50" s="90">
        <v>0.96</v>
      </c>
      <c r="M50" s="90">
        <v>0.98</v>
      </c>
      <c r="N50" s="90">
        <v>0.99</v>
      </c>
      <c r="O50" s="90">
        <v>0.99</v>
      </c>
      <c r="P50" s="90">
        <v>0.99</v>
      </c>
      <c r="Q50" s="90">
        <v>0.99</v>
      </c>
      <c r="R50" s="90">
        <v>0.98</v>
      </c>
      <c r="S50" s="90">
        <v>0.98</v>
      </c>
      <c r="T50" s="90">
        <v>0.98</v>
      </c>
      <c r="U50" s="913"/>
      <c r="V50" s="366"/>
      <c r="W50" s="85"/>
      <c r="X50" s="120"/>
      <c r="Y50" s="85"/>
      <c r="Z50" s="85"/>
      <c r="AA50" s="120"/>
      <c r="AB50" s="1120"/>
      <c r="AC50" s="1367"/>
      <c r="AD50" s="1353"/>
      <c r="AE50" s="1353"/>
      <c r="AF50" s="142"/>
    </row>
    <row r="51" spans="1:32" x14ac:dyDescent="0.25">
      <c r="A51" s="957"/>
      <c r="B51" s="2340"/>
      <c r="C51" s="1124" t="s">
        <v>295</v>
      </c>
      <c r="D51" s="1024" t="s">
        <v>594</v>
      </c>
      <c r="E51" s="385" t="s">
        <v>297</v>
      </c>
      <c r="F51" s="780"/>
      <c r="G51" s="644"/>
      <c r="H51" s="1120"/>
      <c r="I51" s="1120"/>
      <c r="J51" s="69"/>
      <c r="K51" s="69"/>
      <c r="L51" s="69"/>
      <c r="M51" s="69"/>
      <c r="N51" s="307"/>
      <c r="O51" s="307"/>
      <c r="P51" s="307"/>
      <c r="Q51" s="69">
        <v>1</v>
      </c>
      <c r="R51" s="69">
        <v>1</v>
      </c>
      <c r="S51" s="69">
        <v>0.4</v>
      </c>
      <c r="T51" s="69">
        <v>0.75</v>
      </c>
      <c r="U51" s="1152">
        <v>0.66700000000000004</v>
      </c>
      <c r="V51" s="364">
        <v>0.8</v>
      </c>
      <c r="W51" s="69">
        <v>0.75</v>
      </c>
      <c r="X51" s="56">
        <v>0.77300000000000002</v>
      </c>
      <c r="Y51" s="56">
        <v>0.80800000000000005</v>
      </c>
      <c r="Z51" s="56">
        <v>0.80800000000000005</v>
      </c>
      <c r="AA51" s="553">
        <v>0.59499999999999997</v>
      </c>
      <c r="AB51" s="56">
        <v>0.68500000000000005</v>
      </c>
      <c r="AC51" s="553">
        <v>0.84799999999999998</v>
      </c>
      <c r="AD51" s="56">
        <v>0.82399999999999995</v>
      </c>
      <c r="AE51" s="56">
        <v>0.88900000000000001</v>
      </c>
      <c r="AF51" s="142"/>
    </row>
    <row r="52" spans="1:32" x14ac:dyDescent="0.25">
      <c r="A52" s="957"/>
      <c r="B52" s="2340"/>
      <c r="C52" s="1124" t="s">
        <v>295</v>
      </c>
      <c r="D52" s="1024" t="s">
        <v>595</v>
      </c>
      <c r="E52" s="385" t="s">
        <v>297</v>
      </c>
      <c r="F52" s="780"/>
      <c r="G52" s="644"/>
      <c r="H52" s="1120"/>
      <c r="I52" s="1120"/>
      <c r="J52" s="69"/>
      <c r="K52" s="69"/>
      <c r="L52" s="69"/>
      <c r="M52" s="69"/>
      <c r="N52" s="307"/>
      <c r="O52" s="307"/>
      <c r="P52" s="307"/>
      <c r="Q52" s="69">
        <v>0</v>
      </c>
      <c r="R52" s="69">
        <v>0</v>
      </c>
      <c r="S52" s="69">
        <v>0.2</v>
      </c>
      <c r="T52" s="90">
        <v>0.125</v>
      </c>
      <c r="U52" s="324">
        <v>5.6000000000000001E-2</v>
      </c>
      <c r="V52" s="1203">
        <v>0.15</v>
      </c>
      <c r="W52" s="90">
        <v>0.2</v>
      </c>
      <c r="X52" s="360">
        <v>0.22700000000000001</v>
      </c>
      <c r="Y52" s="360">
        <v>0.23100000000000001</v>
      </c>
      <c r="Z52" s="360">
        <v>0.23100000000000001</v>
      </c>
      <c r="AA52" s="1204">
        <v>0.23100000000000001</v>
      </c>
      <c r="AB52" s="360">
        <v>0.54200000000000004</v>
      </c>
      <c r="AC52" s="1204">
        <v>0.60599999999999998</v>
      </c>
      <c r="AD52" s="56">
        <v>0.65800000000000003</v>
      </c>
      <c r="AE52" s="56">
        <v>0.72699999999999998</v>
      </c>
      <c r="AF52" s="142"/>
    </row>
    <row r="53" spans="1:32" ht="23.25" thickBot="1" x14ac:dyDescent="0.3">
      <c r="A53" s="957"/>
      <c r="B53" s="2341"/>
      <c r="C53" s="1147" t="s">
        <v>295</v>
      </c>
      <c r="D53" s="1302" t="s">
        <v>607</v>
      </c>
      <c r="E53" s="904" t="s">
        <v>297</v>
      </c>
      <c r="F53" s="1307"/>
      <c r="G53" s="1148"/>
      <c r="H53" s="616"/>
      <c r="I53" s="616"/>
      <c r="J53" s="1304"/>
      <c r="K53" s="1304"/>
      <c r="L53" s="1304"/>
      <c r="M53" s="1305"/>
      <c r="N53" s="1306"/>
      <c r="O53" s="1306"/>
      <c r="P53" s="1306"/>
      <c r="Q53" s="1306"/>
      <c r="R53" s="1306"/>
      <c r="S53" s="1306"/>
      <c r="T53" s="307"/>
      <c r="U53" s="1150"/>
      <c r="V53" s="307"/>
      <c r="W53" s="307"/>
      <c r="X53" s="1150"/>
      <c r="Y53" s="1150"/>
      <c r="Z53" s="1310">
        <v>2</v>
      </c>
      <c r="AA53" s="1310">
        <v>4</v>
      </c>
      <c r="AB53" s="1310">
        <v>0</v>
      </c>
      <c r="AC53" s="1430">
        <v>1</v>
      </c>
      <c r="AD53" s="1431">
        <v>2</v>
      </c>
      <c r="AE53" s="739" t="s">
        <v>664</v>
      </c>
      <c r="AF53" s="142"/>
    </row>
    <row r="54" spans="1:32" s="46" customFormat="1" ht="15.75" customHeight="1" x14ac:dyDescent="0.25">
      <c r="A54" s="2552" t="s">
        <v>428</v>
      </c>
      <c r="B54" s="2438" t="s">
        <v>459</v>
      </c>
      <c r="C54" s="2514" t="s">
        <v>295</v>
      </c>
      <c r="D54" s="245" t="s">
        <v>362</v>
      </c>
      <c r="E54" s="2450" t="s">
        <v>297</v>
      </c>
      <c r="F54" s="2540"/>
      <c r="G54" s="2455"/>
      <c r="H54" s="83"/>
      <c r="I54" s="83"/>
      <c r="J54" s="92"/>
      <c r="K54" s="92"/>
      <c r="L54" s="92"/>
      <c r="M54" s="688"/>
      <c r="N54" s="2470" t="s">
        <v>427</v>
      </c>
      <c r="O54" s="2471"/>
      <c r="P54" s="2471"/>
      <c r="Q54" s="2471"/>
      <c r="R54" s="2471"/>
      <c r="S54" s="2471"/>
      <c r="T54" s="1303">
        <v>0.81</v>
      </c>
      <c r="U54" s="958">
        <v>0.9</v>
      </c>
      <c r="V54" s="953">
        <v>0.96</v>
      </c>
      <c r="W54" s="951">
        <v>0.96</v>
      </c>
      <c r="X54" s="944">
        <v>0.94</v>
      </c>
      <c r="Y54" s="959">
        <v>1.1000000000000001</v>
      </c>
      <c r="Z54" s="959">
        <v>1.03</v>
      </c>
      <c r="AA54" s="943">
        <v>0.97</v>
      </c>
      <c r="AB54" s="951">
        <v>0.98</v>
      </c>
      <c r="AC54" s="943">
        <v>1</v>
      </c>
      <c r="AD54" s="820">
        <v>0.94</v>
      </c>
      <c r="AE54" s="753">
        <v>0.98</v>
      </c>
      <c r="AF54" s="142"/>
    </row>
    <row r="55" spans="1:32" s="46" customFormat="1" x14ac:dyDescent="0.25">
      <c r="A55" s="2553"/>
      <c r="B55" s="2439"/>
      <c r="C55" s="2507"/>
      <c r="D55" s="242" t="s">
        <v>364</v>
      </c>
      <c r="E55" s="2450"/>
      <c r="F55" s="2540"/>
      <c r="G55" s="2455"/>
      <c r="H55" s="51"/>
      <c r="I55" s="51"/>
      <c r="J55" s="88"/>
      <c r="K55" s="88"/>
      <c r="L55" s="88"/>
      <c r="M55" s="689"/>
      <c r="N55" s="2470"/>
      <c r="O55" s="2471"/>
      <c r="P55" s="2471"/>
      <c r="Q55" s="2471"/>
      <c r="R55" s="2471"/>
      <c r="S55" s="2471"/>
      <c r="T55" s="1192">
        <v>12.8</v>
      </c>
      <c r="U55" s="219">
        <v>11.9</v>
      </c>
      <c r="V55" s="573">
        <v>7.9</v>
      </c>
      <c r="W55" s="228">
        <v>6.8</v>
      </c>
      <c r="X55" s="817">
        <v>7.3</v>
      </c>
      <c r="Y55" s="399">
        <v>8.6</v>
      </c>
      <c r="Z55" s="399">
        <v>7.7</v>
      </c>
      <c r="AA55" s="817">
        <v>7.1</v>
      </c>
      <c r="AB55" s="399">
        <v>7.5</v>
      </c>
      <c r="AC55" s="817">
        <v>7.3</v>
      </c>
      <c r="AD55" s="399">
        <v>7.1</v>
      </c>
      <c r="AE55" s="399">
        <v>7.5</v>
      </c>
      <c r="AF55" s="142"/>
    </row>
    <row r="56" spans="1:32" s="46" customFormat="1" x14ac:dyDescent="0.25">
      <c r="A56" s="2553"/>
      <c r="B56" s="2439"/>
      <c r="C56" s="2507"/>
      <c r="D56" s="99" t="s">
        <v>383</v>
      </c>
      <c r="E56" s="2450"/>
      <c r="F56" s="2540"/>
      <c r="G56" s="2455"/>
      <c r="H56" s="51"/>
      <c r="I56" s="51"/>
      <c r="J56" s="51"/>
      <c r="K56" s="51"/>
      <c r="L56" s="51"/>
      <c r="M56" s="437"/>
      <c r="N56" s="2470"/>
      <c r="O56" s="2471"/>
      <c r="P56" s="2471"/>
      <c r="Q56" s="2471"/>
      <c r="R56" s="2471"/>
      <c r="S56" s="2471"/>
      <c r="T56" s="1193">
        <v>2</v>
      </c>
      <c r="U56" s="222">
        <v>1.5</v>
      </c>
      <c r="V56" s="472">
        <v>3</v>
      </c>
      <c r="W56" s="164">
        <v>1.5</v>
      </c>
      <c r="X56" s="555">
        <v>2.5</v>
      </c>
      <c r="Y56" s="168">
        <v>2.5</v>
      </c>
      <c r="Z56" s="168">
        <v>4</v>
      </c>
      <c r="AA56" s="556">
        <v>2</v>
      </c>
      <c r="AB56" s="164">
        <v>1</v>
      </c>
      <c r="AC56" s="556">
        <v>2</v>
      </c>
      <c r="AD56" s="168">
        <v>2.5</v>
      </c>
      <c r="AE56" s="168">
        <v>2.5</v>
      </c>
      <c r="AF56" s="142"/>
    </row>
    <row r="57" spans="1:32" s="46" customFormat="1" x14ac:dyDescent="0.25">
      <c r="A57" s="2553"/>
      <c r="B57" s="2439"/>
      <c r="C57" s="2507"/>
      <c r="D57" s="248" t="s">
        <v>384</v>
      </c>
      <c r="E57" s="2450"/>
      <c r="F57" s="2540"/>
      <c r="G57" s="2455"/>
      <c r="H57" s="51"/>
      <c r="I57" s="51"/>
      <c r="J57" s="51"/>
      <c r="K57" s="51"/>
      <c r="L57" s="51"/>
      <c r="M57" s="437"/>
      <c r="N57" s="2470"/>
      <c r="O57" s="2471"/>
      <c r="P57" s="2471"/>
      <c r="Q57" s="2471"/>
      <c r="R57" s="2471"/>
      <c r="S57" s="2471"/>
      <c r="T57" s="1199">
        <v>0</v>
      </c>
      <c r="U57" s="220">
        <v>0</v>
      </c>
      <c r="V57" s="471">
        <v>0</v>
      </c>
      <c r="W57" s="164">
        <v>0.5</v>
      </c>
      <c r="X57" s="554">
        <v>0</v>
      </c>
      <c r="Y57" s="163">
        <v>0</v>
      </c>
      <c r="Z57" s="164">
        <v>0.5</v>
      </c>
      <c r="AA57" s="554">
        <v>1</v>
      </c>
      <c r="AB57" s="163">
        <v>0</v>
      </c>
      <c r="AC57" s="554">
        <v>0</v>
      </c>
      <c r="AD57" s="163">
        <v>0</v>
      </c>
      <c r="AE57" s="163">
        <v>0</v>
      </c>
      <c r="AF57" s="142"/>
    </row>
    <row r="58" spans="1:32" s="46" customFormat="1" x14ac:dyDescent="0.25">
      <c r="A58" s="2553"/>
      <c r="B58" s="2439"/>
      <c r="C58" s="2507"/>
      <c r="D58" s="248" t="s">
        <v>386</v>
      </c>
      <c r="E58" s="2450"/>
      <c r="F58" s="2540"/>
      <c r="G58" s="2455"/>
      <c r="H58" s="51"/>
      <c r="I58" s="51"/>
      <c r="J58" s="51"/>
      <c r="K58" s="51"/>
      <c r="L58" s="51"/>
      <c r="M58" s="437"/>
      <c r="N58" s="2470"/>
      <c r="O58" s="2471"/>
      <c r="P58" s="2471"/>
      <c r="Q58" s="2471"/>
      <c r="R58" s="2471"/>
      <c r="S58" s="2471"/>
      <c r="T58" s="1193">
        <v>0</v>
      </c>
      <c r="U58" s="220">
        <v>0</v>
      </c>
      <c r="V58" s="473">
        <v>0.5</v>
      </c>
      <c r="W58" s="167">
        <v>2</v>
      </c>
      <c r="X58" s="554">
        <v>0</v>
      </c>
      <c r="Y58" s="168">
        <v>2</v>
      </c>
      <c r="Z58" s="163">
        <v>0</v>
      </c>
      <c r="AA58" s="554">
        <v>0</v>
      </c>
      <c r="AB58" s="164">
        <v>0.5</v>
      </c>
      <c r="AC58" s="556">
        <v>0.5</v>
      </c>
      <c r="AD58" s="164">
        <v>1</v>
      </c>
      <c r="AE58" s="164">
        <v>0.5</v>
      </c>
      <c r="AF58" s="142"/>
    </row>
    <row r="59" spans="1:32" s="46" customFormat="1" x14ac:dyDescent="0.25">
      <c r="A59" s="2553"/>
      <c r="B59" s="2439"/>
      <c r="C59" s="2507"/>
      <c r="D59" s="248" t="s">
        <v>387</v>
      </c>
      <c r="E59" s="2450"/>
      <c r="F59" s="2540"/>
      <c r="G59" s="2455"/>
      <c r="H59" s="51"/>
      <c r="I59" s="51"/>
      <c r="J59" s="51"/>
      <c r="K59" s="51"/>
      <c r="L59" s="51"/>
      <c r="M59" s="437"/>
      <c r="N59" s="2470"/>
      <c r="O59" s="2471"/>
      <c r="P59" s="2471"/>
      <c r="Q59" s="2471"/>
      <c r="R59" s="2471"/>
      <c r="S59" s="2471"/>
      <c r="T59" s="1195">
        <v>1.5</v>
      </c>
      <c r="U59" s="222">
        <v>1</v>
      </c>
      <c r="V59" s="472">
        <v>2</v>
      </c>
      <c r="W59" s="168">
        <v>2</v>
      </c>
      <c r="X59" s="557">
        <v>2</v>
      </c>
      <c r="Y59" s="168">
        <v>2</v>
      </c>
      <c r="Z59" s="168">
        <v>2</v>
      </c>
      <c r="AA59" s="555">
        <v>1.5</v>
      </c>
      <c r="AB59" s="164">
        <v>1</v>
      </c>
      <c r="AC59" s="555">
        <v>1.5</v>
      </c>
      <c r="AD59" s="168">
        <v>2</v>
      </c>
      <c r="AE59" s="164">
        <v>1</v>
      </c>
      <c r="AF59" s="142"/>
    </row>
    <row r="60" spans="1:32" s="46" customFormat="1" ht="16.5" thickBot="1" x14ac:dyDescent="0.3">
      <c r="A60" s="2553"/>
      <c r="B60" s="2484"/>
      <c r="C60" s="2508"/>
      <c r="D60" s="287" t="s">
        <v>426</v>
      </c>
      <c r="E60" s="2451"/>
      <c r="F60" s="2541"/>
      <c r="G60" s="2456"/>
      <c r="H60" s="96"/>
      <c r="I60" s="96"/>
      <c r="J60" s="96"/>
      <c r="K60" s="96"/>
      <c r="L60" s="96"/>
      <c r="M60" s="119"/>
      <c r="N60" s="2473"/>
      <c r="O60" s="2474"/>
      <c r="P60" s="2474"/>
      <c r="Q60" s="2474"/>
      <c r="R60" s="2474"/>
      <c r="S60" s="2474"/>
      <c r="T60" s="1201">
        <v>3.5</v>
      </c>
      <c r="U60" s="372">
        <v>2.5</v>
      </c>
      <c r="V60" s="476">
        <v>5.5</v>
      </c>
      <c r="W60" s="170">
        <v>6</v>
      </c>
      <c r="X60" s="830">
        <v>4.5</v>
      </c>
      <c r="Y60" s="173">
        <v>6.5</v>
      </c>
      <c r="Z60" s="170">
        <v>6.5</v>
      </c>
      <c r="AA60" s="830">
        <v>4.5</v>
      </c>
      <c r="AB60" s="170">
        <v>2.5</v>
      </c>
      <c r="AC60" s="830">
        <v>4</v>
      </c>
      <c r="AD60" s="164">
        <v>5.5</v>
      </c>
      <c r="AE60" s="164">
        <v>4</v>
      </c>
      <c r="AF60" s="142"/>
    </row>
    <row r="61" spans="1:32" ht="15.75" customHeight="1" x14ac:dyDescent="0.25">
      <c r="A61" s="2553"/>
      <c r="B61" s="2438" t="s">
        <v>510</v>
      </c>
      <c r="C61" s="2514" t="s">
        <v>295</v>
      </c>
      <c r="D61" s="241" t="s">
        <v>362</v>
      </c>
      <c r="E61" s="2449" t="s">
        <v>297</v>
      </c>
      <c r="F61" s="2539"/>
      <c r="G61" s="2454"/>
      <c r="H61" s="83"/>
      <c r="I61" s="83"/>
      <c r="J61" s="92"/>
      <c r="K61" s="92"/>
      <c r="L61" s="92"/>
      <c r="M61" s="688"/>
      <c r="N61" s="2467" t="s">
        <v>427</v>
      </c>
      <c r="O61" s="2468"/>
      <c r="P61" s="2468"/>
      <c r="Q61" s="2468"/>
      <c r="R61" s="2468"/>
      <c r="S61" s="2468"/>
      <c r="T61" s="1175">
        <v>1</v>
      </c>
      <c r="U61" s="374">
        <v>0.98</v>
      </c>
      <c r="V61" s="398">
        <v>0.96</v>
      </c>
      <c r="W61" s="398">
        <v>0.96</v>
      </c>
      <c r="X61" s="611">
        <v>0.97</v>
      </c>
      <c r="Y61" s="398">
        <v>0.98</v>
      </c>
      <c r="Z61" s="398">
        <v>1.01</v>
      </c>
      <c r="AA61" s="611">
        <v>1.01</v>
      </c>
      <c r="AB61" s="398">
        <v>0.97</v>
      </c>
      <c r="AC61" s="697">
        <v>1.2</v>
      </c>
      <c r="AD61" s="753">
        <v>1.02</v>
      </c>
      <c r="AE61" s="753">
        <v>0.96</v>
      </c>
    </row>
    <row r="62" spans="1:32" x14ac:dyDescent="0.25">
      <c r="A62" s="2553"/>
      <c r="B62" s="2439"/>
      <c r="C62" s="2507"/>
      <c r="D62" s="242" t="s">
        <v>364</v>
      </c>
      <c r="E62" s="2450"/>
      <c r="F62" s="2540"/>
      <c r="G62" s="2455"/>
      <c r="H62" s="83"/>
      <c r="I62" s="83"/>
      <c r="J62" s="92"/>
      <c r="K62" s="92"/>
      <c r="L62" s="92"/>
      <c r="M62" s="689"/>
      <c r="N62" s="2470"/>
      <c r="O62" s="2471"/>
      <c r="P62" s="2471"/>
      <c r="Q62" s="2471"/>
      <c r="R62" s="2471"/>
      <c r="S62" s="2471"/>
      <c r="T62" s="1161">
        <v>4.9000000000000004</v>
      </c>
      <c r="U62" s="219">
        <v>5</v>
      </c>
      <c r="V62" s="399">
        <v>5</v>
      </c>
      <c r="W62" s="228">
        <v>4.9000000000000004</v>
      </c>
      <c r="X62" s="817">
        <v>4.8</v>
      </c>
      <c r="Y62" s="399">
        <v>5</v>
      </c>
      <c r="Z62" s="399">
        <v>5.3</v>
      </c>
      <c r="AA62" s="817">
        <v>5.2</v>
      </c>
      <c r="AB62" s="399">
        <v>5</v>
      </c>
      <c r="AC62" s="817">
        <v>5.9</v>
      </c>
      <c r="AD62" s="399">
        <v>5.0999999999999996</v>
      </c>
      <c r="AE62" s="399">
        <v>4.8</v>
      </c>
    </row>
    <row r="63" spans="1:32" x14ac:dyDescent="0.25">
      <c r="A63" s="2553"/>
      <c r="B63" s="2439"/>
      <c r="C63" s="2507"/>
      <c r="D63" s="99" t="s">
        <v>383</v>
      </c>
      <c r="E63" s="2450"/>
      <c r="F63" s="2540"/>
      <c r="G63" s="2455"/>
      <c r="H63" s="51"/>
      <c r="I63" s="51"/>
      <c r="J63" s="51"/>
      <c r="K63" s="51"/>
      <c r="L63" s="51"/>
      <c r="M63" s="437"/>
      <c r="N63" s="2470"/>
      <c r="O63" s="2471"/>
      <c r="P63" s="2471"/>
      <c r="Q63" s="2471"/>
      <c r="R63" s="2471"/>
      <c r="S63" s="2471"/>
      <c r="T63" s="1199">
        <v>0.5</v>
      </c>
      <c r="U63" s="222">
        <v>1</v>
      </c>
      <c r="V63" s="168">
        <v>3</v>
      </c>
      <c r="W63" s="163">
        <v>0.5</v>
      </c>
      <c r="X63" s="556">
        <v>1.5</v>
      </c>
      <c r="Y63" s="164">
        <v>2.5</v>
      </c>
      <c r="Z63" s="163">
        <v>0</v>
      </c>
      <c r="AA63" s="554">
        <v>0</v>
      </c>
      <c r="AB63" s="163">
        <v>0</v>
      </c>
      <c r="AC63" s="556">
        <v>1</v>
      </c>
      <c r="AD63" s="164">
        <v>1</v>
      </c>
      <c r="AE63" s="164">
        <v>1</v>
      </c>
    </row>
    <row r="64" spans="1:32" x14ac:dyDescent="0.25">
      <c r="A64" s="2553"/>
      <c r="B64" s="2439"/>
      <c r="C64" s="2507"/>
      <c r="D64" s="248" t="s">
        <v>384</v>
      </c>
      <c r="E64" s="2450"/>
      <c r="F64" s="2540"/>
      <c r="G64" s="2455"/>
      <c r="H64" s="51"/>
      <c r="I64" s="51"/>
      <c r="J64" s="51"/>
      <c r="K64" s="51"/>
      <c r="L64" s="51"/>
      <c r="M64" s="437"/>
      <c r="N64" s="2470"/>
      <c r="O64" s="2471"/>
      <c r="P64" s="2471"/>
      <c r="Q64" s="2471"/>
      <c r="R64" s="2471"/>
      <c r="S64" s="2471"/>
      <c r="T64" s="1199">
        <v>0</v>
      </c>
      <c r="U64" s="222">
        <v>0.5</v>
      </c>
      <c r="V64" s="164">
        <v>0.5</v>
      </c>
      <c r="W64" s="168">
        <v>1</v>
      </c>
      <c r="X64" s="555">
        <v>1</v>
      </c>
      <c r="Y64" s="168">
        <v>1</v>
      </c>
      <c r="Z64" s="164">
        <v>1</v>
      </c>
      <c r="AA64" s="554">
        <v>0</v>
      </c>
      <c r="AB64" s="163">
        <v>0</v>
      </c>
      <c r="AC64" s="554">
        <v>0</v>
      </c>
      <c r="AD64" s="168">
        <v>1</v>
      </c>
      <c r="AE64" s="164">
        <v>0.5</v>
      </c>
    </row>
    <row r="65" spans="1:31" x14ac:dyDescent="0.25">
      <c r="A65" s="2553"/>
      <c r="B65" s="2439"/>
      <c r="C65" s="2507"/>
      <c r="D65" s="248" t="s">
        <v>386</v>
      </c>
      <c r="E65" s="2450"/>
      <c r="F65" s="2540"/>
      <c r="G65" s="2455"/>
      <c r="H65" s="51"/>
      <c r="I65" s="51"/>
      <c r="J65" s="51"/>
      <c r="K65" s="51"/>
      <c r="L65" s="51"/>
      <c r="M65" s="437"/>
      <c r="N65" s="2470"/>
      <c r="O65" s="2471"/>
      <c r="P65" s="2471"/>
      <c r="Q65" s="2471"/>
      <c r="R65" s="2471"/>
      <c r="S65" s="2471"/>
      <c r="T65" s="1193">
        <v>1</v>
      </c>
      <c r="U65" s="222">
        <v>1</v>
      </c>
      <c r="V65" s="164">
        <v>1</v>
      </c>
      <c r="W65" s="167">
        <v>3</v>
      </c>
      <c r="X65" s="557">
        <v>2</v>
      </c>
      <c r="Y65" s="164">
        <v>1</v>
      </c>
      <c r="Z65" s="168">
        <v>2</v>
      </c>
      <c r="AA65" s="555">
        <v>2</v>
      </c>
      <c r="AB65" s="164">
        <v>1</v>
      </c>
      <c r="AC65" s="556">
        <v>0.5</v>
      </c>
      <c r="AD65" s="164">
        <v>0.5</v>
      </c>
      <c r="AE65" s="167">
        <v>2</v>
      </c>
    </row>
    <row r="66" spans="1:31" x14ac:dyDescent="0.25">
      <c r="A66" s="2553"/>
      <c r="B66" s="2439"/>
      <c r="C66" s="2507"/>
      <c r="D66" s="248" t="s">
        <v>387</v>
      </c>
      <c r="E66" s="2450"/>
      <c r="F66" s="2540"/>
      <c r="G66" s="2455"/>
      <c r="H66" s="51"/>
      <c r="I66" s="51"/>
      <c r="J66" s="51"/>
      <c r="K66" s="51"/>
      <c r="L66" s="51"/>
      <c r="M66" s="437"/>
      <c r="N66" s="2470"/>
      <c r="O66" s="2471"/>
      <c r="P66" s="2471"/>
      <c r="Q66" s="2471"/>
      <c r="R66" s="2471"/>
      <c r="S66" s="2471"/>
      <c r="T66" s="1193">
        <v>0.5</v>
      </c>
      <c r="U66" s="222">
        <v>1</v>
      </c>
      <c r="V66" s="164">
        <v>0.5</v>
      </c>
      <c r="W66" s="164">
        <v>1</v>
      </c>
      <c r="X66" s="555">
        <v>1.5</v>
      </c>
      <c r="Y66" s="164">
        <v>0.5</v>
      </c>
      <c r="Z66" s="164">
        <v>1</v>
      </c>
      <c r="AA66" s="556">
        <v>0.5</v>
      </c>
      <c r="AB66" s="168">
        <v>1.5</v>
      </c>
      <c r="AC66" s="555">
        <v>1.5</v>
      </c>
      <c r="AD66" s="164">
        <v>0.5</v>
      </c>
      <c r="AE66" s="164">
        <v>0.5</v>
      </c>
    </row>
    <row r="67" spans="1:31" ht="16.5" thickBot="1" x14ac:dyDescent="0.3">
      <c r="A67" s="2553"/>
      <c r="B67" s="2484"/>
      <c r="C67" s="2508"/>
      <c r="D67" s="383" t="s">
        <v>426</v>
      </c>
      <c r="E67" s="2451"/>
      <c r="F67" s="2541"/>
      <c r="G67" s="2456"/>
      <c r="H67" s="85"/>
      <c r="I67" s="85"/>
      <c r="J67" s="85"/>
      <c r="K67" s="85"/>
      <c r="L67" s="85"/>
      <c r="M67" s="120"/>
      <c r="N67" s="2473"/>
      <c r="O67" s="2474"/>
      <c r="P67" s="2474"/>
      <c r="Q67" s="2474"/>
      <c r="R67" s="2474"/>
      <c r="S67" s="2474"/>
      <c r="T67" s="1201">
        <v>2</v>
      </c>
      <c r="U67" s="372">
        <v>3.5</v>
      </c>
      <c r="V67" s="170">
        <v>5</v>
      </c>
      <c r="W67" s="170">
        <v>5.5</v>
      </c>
      <c r="X67" s="830">
        <v>6</v>
      </c>
      <c r="Y67" s="170">
        <v>5</v>
      </c>
      <c r="Z67" s="170">
        <v>4</v>
      </c>
      <c r="AA67" s="830">
        <v>2.5</v>
      </c>
      <c r="AB67" s="170">
        <v>2.5</v>
      </c>
      <c r="AC67" s="830">
        <v>3</v>
      </c>
      <c r="AD67" s="164">
        <v>3</v>
      </c>
      <c r="AE67" s="164">
        <v>4</v>
      </c>
    </row>
    <row r="68" spans="1:31" ht="15.75" customHeight="1" x14ac:dyDescent="0.25">
      <c r="A68" s="2553"/>
      <c r="B68" s="2438" t="s">
        <v>511</v>
      </c>
      <c r="C68" s="2514" t="s">
        <v>295</v>
      </c>
      <c r="D68" s="245" t="s">
        <v>362</v>
      </c>
      <c r="E68" s="2449" t="s">
        <v>297</v>
      </c>
      <c r="F68" s="2539"/>
      <c r="G68" s="2454"/>
      <c r="H68" s="93"/>
      <c r="I68" s="93"/>
      <c r="J68" s="95"/>
      <c r="K68" s="95"/>
      <c r="L68" s="95"/>
      <c r="M68" s="695"/>
      <c r="N68" s="2467" t="s">
        <v>427</v>
      </c>
      <c r="O68" s="2468"/>
      <c r="P68" s="2468"/>
      <c r="Q68" s="2468"/>
      <c r="R68" s="2468"/>
      <c r="S68" s="2468"/>
      <c r="T68" s="1198">
        <v>1.05</v>
      </c>
      <c r="U68" s="374">
        <v>1.04</v>
      </c>
      <c r="V68" s="474">
        <v>1.01</v>
      </c>
      <c r="W68" s="398">
        <v>1.03</v>
      </c>
      <c r="X68" s="611">
        <v>1.01</v>
      </c>
      <c r="Y68" s="398">
        <v>1.02</v>
      </c>
      <c r="Z68" s="357">
        <v>1.05</v>
      </c>
      <c r="AA68" s="611">
        <v>1.02</v>
      </c>
      <c r="AB68" s="357">
        <v>0.94</v>
      </c>
      <c r="AC68" s="699">
        <v>0.95</v>
      </c>
      <c r="AD68" s="753">
        <v>0.98</v>
      </c>
      <c r="AE68" s="753">
        <v>1</v>
      </c>
    </row>
    <row r="69" spans="1:31" x14ac:dyDescent="0.25">
      <c r="A69" s="2553"/>
      <c r="B69" s="2439"/>
      <c r="C69" s="2507"/>
      <c r="D69" s="242" t="s">
        <v>364</v>
      </c>
      <c r="E69" s="2450"/>
      <c r="F69" s="2540"/>
      <c r="G69" s="2455"/>
      <c r="H69" s="83"/>
      <c r="I69" s="83"/>
      <c r="J69" s="92"/>
      <c r="K69" s="92"/>
      <c r="L69" s="92"/>
      <c r="M69" s="689"/>
      <c r="N69" s="2470"/>
      <c r="O69" s="2471"/>
      <c r="P69" s="2471"/>
      <c r="Q69" s="2471"/>
      <c r="R69" s="2471"/>
      <c r="S69" s="2471"/>
      <c r="T69" s="1192">
        <v>5.0999999999999996</v>
      </c>
      <c r="U69" s="219">
        <v>5.0999999999999996</v>
      </c>
      <c r="V69" s="573">
        <v>5.2</v>
      </c>
      <c r="W69" s="228">
        <v>5</v>
      </c>
      <c r="X69" s="817">
        <v>5</v>
      </c>
      <c r="Y69" s="399">
        <v>5</v>
      </c>
      <c r="Z69" s="399">
        <v>5.0999999999999996</v>
      </c>
      <c r="AA69" s="817">
        <v>5.0999999999999996</v>
      </c>
      <c r="AB69" s="399">
        <v>4.8</v>
      </c>
      <c r="AC69" s="817">
        <v>4.7</v>
      </c>
      <c r="AD69" s="399">
        <v>4.9000000000000004</v>
      </c>
      <c r="AE69" s="399">
        <v>4.9000000000000004</v>
      </c>
    </row>
    <row r="70" spans="1:31" x14ac:dyDescent="0.25">
      <c r="A70" s="2553"/>
      <c r="B70" s="2439"/>
      <c r="C70" s="2507"/>
      <c r="D70" s="99" t="s">
        <v>383</v>
      </c>
      <c r="E70" s="2450"/>
      <c r="F70" s="2540"/>
      <c r="G70" s="2455"/>
      <c r="H70" s="51"/>
      <c r="I70" s="51"/>
      <c r="J70" s="51"/>
      <c r="K70" s="51"/>
      <c r="L70" s="51"/>
      <c r="M70" s="437"/>
      <c r="N70" s="2470"/>
      <c r="O70" s="2471"/>
      <c r="P70" s="2471"/>
      <c r="Q70" s="2471"/>
      <c r="R70" s="2471"/>
      <c r="S70" s="2471"/>
      <c r="T70" s="1193">
        <v>1</v>
      </c>
      <c r="U70" s="222">
        <v>1</v>
      </c>
      <c r="V70" s="471">
        <v>0.5</v>
      </c>
      <c r="W70" s="163">
        <v>0.5</v>
      </c>
      <c r="X70" s="554">
        <v>0.5</v>
      </c>
      <c r="Y70" s="163">
        <v>0.5</v>
      </c>
      <c r="Z70" s="163">
        <v>0</v>
      </c>
      <c r="AA70" s="554">
        <v>0</v>
      </c>
      <c r="AB70" s="163">
        <v>0</v>
      </c>
      <c r="AC70" s="554">
        <v>1</v>
      </c>
      <c r="AD70" s="164">
        <v>1</v>
      </c>
      <c r="AE70" s="164">
        <v>1.5</v>
      </c>
    </row>
    <row r="71" spans="1:31" x14ac:dyDescent="0.25">
      <c r="A71" s="2553"/>
      <c r="B71" s="2439"/>
      <c r="C71" s="2507"/>
      <c r="D71" s="248" t="s">
        <v>384</v>
      </c>
      <c r="E71" s="2450"/>
      <c r="F71" s="2540"/>
      <c r="G71" s="2455"/>
      <c r="H71" s="51"/>
      <c r="I71" s="51"/>
      <c r="J71" s="51"/>
      <c r="K71" s="51"/>
      <c r="L71" s="51"/>
      <c r="M71" s="437"/>
      <c r="N71" s="2470"/>
      <c r="O71" s="2471"/>
      <c r="P71" s="2471"/>
      <c r="Q71" s="2471"/>
      <c r="R71" s="2471"/>
      <c r="S71" s="2471"/>
      <c r="T71" s="1193">
        <v>1</v>
      </c>
      <c r="U71" s="222">
        <v>0.5</v>
      </c>
      <c r="V71" s="473">
        <v>0.5</v>
      </c>
      <c r="W71" s="168">
        <v>1</v>
      </c>
      <c r="X71" s="555">
        <v>1</v>
      </c>
      <c r="Y71" s="168">
        <v>1</v>
      </c>
      <c r="Z71" s="168">
        <v>1</v>
      </c>
      <c r="AA71" s="554">
        <v>0</v>
      </c>
      <c r="AB71" s="163">
        <v>0</v>
      </c>
      <c r="AC71" s="554">
        <v>0</v>
      </c>
      <c r="AD71" s="163">
        <v>0</v>
      </c>
      <c r="AE71" s="164">
        <v>0.5</v>
      </c>
    </row>
    <row r="72" spans="1:31" x14ac:dyDescent="0.25">
      <c r="A72" s="2553"/>
      <c r="B72" s="2439"/>
      <c r="C72" s="2507"/>
      <c r="D72" s="248" t="s">
        <v>386</v>
      </c>
      <c r="E72" s="2450"/>
      <c r="F72" s="2540"/>
      <c r="G72" s="2455"/>
      <c r="H72" s="51"/>
      <c r="I72" s="51"/>
      <c r="J72" s="51"/>
      <c r="K72" s="51"/>
      <c r="L72" s="51"/>
      <c r="M72" s="437"/>
      <c r="N72" s="2470"/>
      <c r="O72" s="2471"/>
      <c r="P72" s="2471"/>
      <c r="Q72" s="2471"/>
      <c r="R72" s="2471"/>
      <c r="S72" s="2471"/>
      <c r="T72" s="1193">
        <v>0</v>
      </c>
      <c r="U72" s="220">
        <v>0</v>
      </c>
      <c r="V72" s="472">
        <v>1.5</v>
      </c>
      <c r="W72" s="163">
        <v>0</v>
      </c>
      <c r="X72" s="556">
        <v>1</v>
      </c>
      <c r="Y72" s="163">
        <v>0</v>
      </c>
      <c r="Z72" s="163">
        <v>0</v>
      </c>
      <c r="AA72" s="556">
        <v>0.5</v>
      </c>
      <c r="AB72" s="168">
        <v>1.5</v>
      </c>
      <c r="AC72" s="554"/>
      <c r="AD72" s="164">
        <v>1</v>
      </c>
      <c r="AE72" s="163">
        <v>0</v>
      </c>
    </row>
    <row r="73" spans="1:31" x14ac:dyDescent="0.25">
      <c r="A73" s="2553"/>
      <c r="B73" s="2439"/>
      <c r="C73" s="2507"/>
      <c r="D73" s="248" t="s">
        <v>387</v>
      </c>
      <c r="E73" s="2450"/>
      <c r="F73" s="2540"/>
      <c r="G73" s="2455"/>
      <c r="H73" s="51"/>
      <c r="I73" s="51"/>
      <c r="J73" s="51"/>
      <c r="K73" s="51"/>
      <c r="L73" s="51"/>
      <c r="M73" s="437"/>
      <c r="N73" s="2470"/>
      <c r="O73" s="2471"/>
      <c r="P73" s="2471"/>
      <c r="Q73" s="2471"/>
      <c r="R73" s="2471"/>
      <c r="S73" s="2471"/>
      <c r="T73" s="1195">
        <v>1.5</v>
      </c>
      <c r="U73" s="222">
        <v>1</v>
      </c>
      <c r="V73" s="472">
        <v>1.5</v>
      </c>
      <c r="W73" s="164">
        <v>1.5</v>
      </c>
      <c r="X73" s="555">
        <v>1.5</v>
      </c>
      <c r="Y73" s="164">
        <v>0.5</v>
      </c>
      <c r="Z73" s="164">
        <v>0.5</v>
      </c>
      <c r="AA73" s="556">
        <v>0.5</v>
      </c>
      <c r="AB73" s="168">
        <v>1.5</v>
      </c>
      <c r="AC73" s="555">
        <v>1</v>
      </c>
      <c r="AD73" s="168">
        <v>2</v>
      </c>
      <c r="AE73" s="168">
        <v>2</v>
      </c>
    </row>
    <row r="74" spans="1:31" ht="16.5" thickBot="1" x14ac:dyDescent="0.3">
      <c r="A74" s="2553"/>
      <c r="B74" s="2484"/>
      <c r="C74" s="2508"/>
      <c r="D74" s="383" t="s">
        <v>426</v>
      </c>
      <c r="E74" s="2451"/>
      <c r="F74" s="2541"/>
      <c r="G74" s="2456"/>
      <c r="H74" s="85"/>
      <c r="I74" s="85"/>
      <c r="J74" s="85"/>
      <c r="K74" s="85"/>
      <c r="L74" s="85"/>
      <c r="M74" s="120"/>
      <c r="N74" s="2473"/>
      <c r="O74" s="2474"/>
      <c r="P74" s="2474"/>
      <c r="Q74" s="2474"/>
      <c r="R74" s="2474"/>
      <c r="S74" s="2474"/>
      <c r="T74" s="1200">
        <v>3.5</v>
      </c>
      <c r="U74" s="372">
        <v>2.5</v>
      </c>
      <c r="V74" s="476">
        <v>4</v>
      </c>
      <c r="W74" s="170">
        <v>3</v>
      </c>
      <c r="X74" s="830">
        <v>4</v>
      </c>
      <c r="Y74" s="470">
        <v>2</v>
      </c>
      <c r="Z74" s="470">
        <v>1.5</v>
      </c>
      <c r="AA74" s="832">
        <v>1</v>
      </c>
      <c r="AB74" s="170">
        <v>3</v>
      </c>
      <c r="AC74" s="830">
        <v>2</v>
      </c>
      <c r="AD74" s="164">
        <v>4</v>
      </c>
      <c r="AE74" s="164">
        <v>4</v>
      </c>
    </row>
    <row r="75" spans="1:31" ht="15.75" customHeight="1" x14ac:dyDescent="0.25">
      <c r="A75" s="2553"/>
      <c r="B75" s="2438" t="s">
        <v>458</v>
      </c>
      <c r="C75" s="2514" t="s">
        <v>295</v>
      </c>
      <c r="D75" s="245" t="s">
        <v>362</v>
      </c>
      <c r="E75" s="2449" t="s">
        <v>297</v>
      </c>
      <c r="F75" s="2539"/>
      <c r="G75" s="2454"/>
      <c r="H75" s="93"/>
      <c r="I75" s="93"/>
      <c r="J75" s="95"/>
      <c r="K75" s="95"/>
      <c r="L75" s="95"/>
      <c r="M75" s="695"/>
      <c r="N75" s="2467" t="s">
        <v>427</v>
      </c>
      <c r="O75" s="2468"/>
      <c r="P75" s="2468"/>
      <c r="Q75" s="2468"/>
      <c r="R75" s="2468"/>
      <c r="S75" s="2469"/>
      <c r="T75" s="1206">
        <v>0.91</v>
      </c>
      <c r="U75" s="954">
        <v>1.1599999999999999</v>
      </c>
      <c r="V75" s="1207">
        <v>1.06</v>
      </c>
      <c r="W75" s="951">
        <v>1.05</v>
      </c>
      <c r="X75" s="943">
        <v>1</v>
      </c>
      <c r="Y75" s="951">
        <v>1</v>
      </c>
      <c r="Z75" s="951">
        <v>1.04</v>
      </c>
      <c r="AA75" s="944">
        <v>1.06</v>
      </c>
      <c r="AB75" s="951">
        <v>0.98</v>
      </c>
      <c r="AC75" s="943">
        <v>1.03</v>
      </c>
      <c r="AD75" s="753">
        <v>0.96</v>
      </c>
      <c r="AE75" s="753">
        <v>1</v>
      </c>
    </row>
    <row r="76" spans="1:31" x14ac:dyDescent="0.25">
      <c r="A76" s="2553"/>
      <c r="B76" s="2439"/>
      <c r="C76" s="2507"/>
      <c r="D76" s="242" t="s">
        <v>364</v>
      </c>
      <c r="E76" s="2450"/>
      <c r="F76" s="2540"/>
      <c r="G76" s="2455"/>
      <c r="H76" s="83"/>
      <c r="I76" s="83"/>
      <c r="J76" s="92"/>
      <c r="K76" s="92"/>
      <c r="L76" s="92"/>
      <c r="M76" s="689"/>
      <c r="N76" s="2470"/>
      <c r="O76" s="2471"/>
      <c r="P76" s="2471"/>
      <c r="Q76" s="2471"/>
      <c r="R76" s="2471"/>
      <c r="S76" s="2472"/>
      <c r="T76" s="54">
        <v>4.7</v>
      </c>
      <c r="U76" s="228">
        <v>6.1</v>
      </c>
      <c r="V76" s="573">
        <v>6.6</v>
      </c>
      <c r="W76" s="228">
        <v>5.4</v>
      </c>
      <c r="X76" s="817">
        <v>4.5999999999999996</v>
      </c>
      <c r="Y76" s="399">
        <v>5.0999999999999996</v>
      </c>
      <c r="Z76" s="399">
        <v>4.9000000000000004</v>
      </c>
      <c r="AA76" s="817">
        <v>5.7</v>
      </c>
      <c r="AB76" s="399">
        <v>4.7</v>
      </c>
      <c r="AC76" s="817">
        <v>5.7</v>
      </c>
      <c r="AD76" s="399">
        <v>5.4</v>
      </c>
      <c r="AE76" s="399">
        <v>5.5</v>
      </c>
    </row>
    <row r="77" spans="1:31" x14ac:dyDescent="0.25">
      <c r="A77" s="2553"/>
      <c r="B77" s="2439"/>
      <c r="C77" s="2507"/>
      <c r="D77" s="99" t="s">
        <v>383</v>
      </c>
      <c r="E77" s="2450"/>
      <c r="F77" s="2540"/>
      <c r="G77" s="2455"/>
      <c r="H77" s="51"/>
      <c r="I77" s="51"/>
      <c r="J77" s="51"/>
      <c r="K77" s="51"/>
      <c r="L77" s="51"/>
      <c r="M77" s="437"/>
      <c r="N77" s="2470"/>
      <c r="O77" s="2471"/>
      <c r="P77" s="2471"/>
      <c r="Q77" s="2471"/>
      <c r="R77" s="2471"/>
      <c r="S77" s="2472"/>
      <c r="T77" s="342">
        <v>2</v>
      </c>
      <c r="U77" s="164">
        <v>1.5</v>
      </c>
      <c r="V77" s="473">
        <v>1</v>
      </c>
      <c r="W77" s="164">
        <v>2</v>
      </c>
      <c r="X77" s="557">
        <v>4.5</v>
      </c>
      <c r="Y77" s="164">
        <v>2.5</v>
      </c>
      <c r="Z77" s="163">
        <v>0</v>
      </c>
      <c r="AA77" s="554">
        <v>0</v>
      </c>
      <c r="AB77" s="163">
        <v>0</v>
      </c>
      <c r="AC77" s="554">
        <v>0.5</v>
      </c>
      <c r="AD77" s="164">
        <v>1.5</v>
      </c>
      <c r="AE77" s="163">
        <v>0</v>
      </c>
    </row>
    <row r="78" spans="1:31" x14ac:dyDescent="0.25">
      <c r="A78" s="2553"/>
      <c r="B78" s="2439"/>
      <c r="C78" s="2507"/>
      <c r="D78" s="248" t="s">
        <v>384</v>
      </c>
      <c r="E78" s="2450"/>
      <c r="F78" s="2540"/>
      <c r="G78" s="2455"/>
      <c r="H78" s="51"/>
      <c r="I78" s="51"/>
      <c r="J78" s="51"/>
      <c r="K78" s="51"/>
      <c r="L78" s="51"/>
      <c r="M78" s="437"/>
      <c r="N78" s="2470"/>
      <c r="O78" s="2471"/>
      <c r="P78" s="2471"/>
      <c r="Q78" s="2471"/>
      <c r="R78" s="2471"/>
      <c r="S78" s="2472"/>
      <c r="T78" s="341">
        <v>0</v>
      </c>
      <c r="U78" s="163">
        <v>0</v>
      </c>
      <c r="V78" s="475">
        <v>2</v>
      </c>
      <c r="W78" s="163">
        <v>0</v>
      </c>
      <c r="X78" s="554">
        <v>0</v>
      </c>
      <c r="Y78" s="163">
        <v>0</v>
      </c>
      <c r="Z78" s="167">
        <v>2</v>
      </c>
      <c r="AA78" s="554">
        <v>0</v>
      </c>
      <c r="AB78" s="163">
        <v>0</v>
      </c>
      <c r="AC78" s="554">
        <v>0</v>
      </c>
      <c r="AD78" s="163">
        <v>0</v>
      </c>
      <c r="AE78" s="168">
        <v>1</v>
      </c>
    </row>
    <row r="79" spans="1:31" x14ac:dyDescent="0.25">
      <c r="A79" s="2553"/>
      <c r="B79" s="2439"/>
      <c r="C79" s="2507"/>
      <c r="D79" s="248" t="s">
        <v>386</v>
      </c>
      <c r="E79" s="2450"/>
      <c r="F79" s="2540"/>
      <c r="G79" s="2455"/>
      <c r="H79" s="51"/>
      <c r="I79" s="51"/>
      <c r="J79" s="51"/>
      <c r="K79" s="51"/>
      <c r="L79" s="51"/>
      <c r="M79" s="437"/>
      <c r="N79" s="2470"/>
      <c r="O79" s="2471"/>
      <c r="P79" s="2471"/>
      <c r="Q79" s="2471"/>
      <c r="R79" s="2471"/>
      <c r="S79" s="2472"/>
      <c r="T79" s="344">
        <v>2</v>
      </c>
      <c r="U79" s="164">
        <v>1</v>
      </c>
      <c r="V79" s="473">
        <v>0.5</v>
      </c>
      <c r="W79" s="168">
        <v>1.5</v>
      </c>
      <c r="X79" s="556">
        <v>1</v>
      </c>
      <c r="Y79" s="164">
        <v>1</v>
      </c>
      <c r="Z79" s="167">
        <v>3</v>
      </c>
      <c r="AA79" s="556">
        <v>1</v>
      </c>
      <c r="AB79" s="164">
        <v>1</v>
      </c>
      <c r="AC79" s="556">
        <v>1</v>
      </c>
      <c r="AD79" s="164">
        <v>1</v>
      </c>
      <c r="AE79" s="167">
        <v>2</v>
      </c>
    </row>
    <row r="80" spans="1:31" x14ac:dyDescent="0.25">
      <c r="A80" s="2553"/>
      <c r="B80" s="2439"/>
      <c r="C80" s="2507"/>
      <c r="D80" s="248" t="s">
        <v>387</v>
      </c>
      <c r="E80" s="2450"/>
      <c r="F80" s="2540"/>
      <c r="G80" s="2455"/>
      <c r="H80" s="51"/>
      <c r="I80" s="51"/>
      <c r="J80" s="51"/>
      <c r="K80" s="51"/>
      <c r="L80" s="51"/>
      <c r="M80" s="437"/>
      <c r="N80" s="2470"/>
      <c r="O80" s="2471"/>
      <c r="P80" s="2471"/>
      <c r="Q80" s="2471"/>
      <c r="R80" s="2471"/>
      <c r="S80" s="2472"/>
      <c r="T80" s="343">
        <v>2</v>
      </c>
      <c r="U80" s="167">
        <v>2.5</v>
      </c>
      <c r="V80" s="475">
        <v>2.5</v>
      </c>
      <c r="W80" s="167">
        <v>2.5</v>
      </c>
      <c r="X80" s="557">
        <v>2.5</v>
      </c>
      <c r="Y80" s="167">
        <v>2.5</v>
      </c>
      <c r="Z80" s="168">
        <v>2</v>
      </c>
      <c r="AA80" s="555">
        <v>2</v>
      </c>
      <c r="AB80" s="168">
        <v>1.5</v>
      </c>
      <c r="AC80" s="555">
        <v>1.5</v>
      </c>
      <c r="AD80" s="167">
        <v>3.5</v>
      </c>
      <c r="AE80" s="167">
        <v>2.5</v>
      </c>
    </row>
    <row r="81" spans="1:31" ht="16.5" thickBot="1" x14ac:dyDescent="0.3">
      <c r="A81" s="2553"/>
      <c r="B81" s="2484"/>
      <c r="C81" s="2508"/>
      <c r="D81" s="287" t="s">
        <v>426</v>
      </c>
      <c r="E81" s="2451"/>
      <c r="F81" s="2541"/>
      <c r="G81" s="2456"/>
      <c r="H81" s="96"/>
      <c r="I81" s="96"/>
      <c r="J81" s="96"/>
      <c r="K81" s="96"/>
      <c r="L81" s="96"/>
      <c r="M81" s="119"/>
      <c r="N81" s="2473"/>
      <c r="O81" s="2474"/>
      <c r="P81" s="2474"/>
      <c r="Q81" s="2474"/>
      <c r="R81" s="2474"/>
      <c r="S81" s="2475"/>
      <c r="T81" s="1208">
        <v>6</v>
      </c>
      <c r="U81" s="1189">
        <v>5</v>
      </c>
      <c r="V81" s="1190">
        <v>6</v>
      </c>
      <c r="W81" s="1189">
        <v>6</v>
      </c>
      <c r="X81" s="843">
        <v>8</v>
      </c>
      <c r="Y81" s="400">
        <v>6</v>
      </c>
      <c r="Z81" s="400">
        <v>7</v>
      </c>
      <c r="AA81" s="1197">
        <v>3</v>
      </c>
      <c r="AB81" s="1189">
        <v>2.5</v>
      </c>
      <c r="AC81" s="1197">
        <v>3</v>
      </c>
      <c r="AD81" s="164">
        <v>6</v>
      </c>
      <c r="AE81" s="164">
        <v>5.5</v>
      </c>
    </row>
    <row r="82" spans="1:31" ht="15.75" customHeight="1" x14ac:dyDescent="0.25">
      <c r="A82" s="2553"/>
      <c r="B82" s="2438" t="s">
        <v>457</v>
      </c>
      <c r="C82" s="2514" t="s">
        <v>295</v>
      </c>
      <c r="D82" s="245" t="s">
        <v>362</v>
      </c>
      <c r="E82" s="2449" t="s">
        <v>297</v>
      </c>
      <c r="F82" s="2539"/>
      <c r="G82" s="2454"/>
      <c r="H82" s="93"/>
      <c r="I82" s="93"/>
      <c r="J82" s="95"/>
      <c r="K82" s="95"/>
      <c r="L82" s="95"/>
      <c r="M82" s="695"/>
      <c r="N82" s="2467" t="s">
        <v>427</v>
      </c>
      <c r="O82" s="2468"/>
      <c r="P82" s="2468"/>
      <c r="Q82" s="2468"/>
      <c r="R82" s="2468"/>
      <c r="S82" s="2468"/>
      <c r="T82" s="1191">
        <v>0.97</v>
      </c>
      <c r="U82" s="374">
        <v>0.97</v>
      </c>
      <c r="V82" s="474">
        <v>0.96</v>
      </c>
      <c r="W82" s="357">
        <v>0.94</v>
      </c>
      <c r="X82" s="611">
        <v>0.97</v>
      </c>
      <c r="Y82" s="398">
        <v>0.96</v>
      </c>
      <c r="Z82" s="398">
        <v>0.96</v>
      </c>
      <c r="AA82" s="611">
        <v>0.97</v>
      </c>
      <c r="AB82" s="398">
        <v>0.97</v>
      </c>
      <c r="AC82" s="611">
        <v>0.97</v>
      </c>
      <c r="AD82" s="753">
        <v>0.96</v>
      </c>
      <c r="AE82" s="753">
        <v>0.98</v>
      </c>
    </row>
    <row r="83" spans="1:31" x14ac:dyDescent="0.25">
      <c r="A83" s="2553"/>
      <c r="B83" s="2439"/>
      <c r="C83" s="2507"/>
      <c r="D83" s="242" t="s">
        <v>364</v>
      </c>
      <c r="E83" s="2450"/>
      <c r="F83" s="2540"/>
      <c r="G83" s="2455"/>
      <c r="H83" s="83"/>
      <c r="I83" s="83"/>
      <c r="J83" s="92"/>
      <c r="K83" s="92"/>
      <c r="L83" s="92"/>
      <c r="M83" s="689"/>
      <c r="N83" s="2470"/>
      <c r="O83" s="2471"/>
      <c r="P83" s="2471"/>
      <c r="Q83" s="2471"/>
      <c r="R83" s="2471"/>
      <c r="S83" s="2471"/>
      <c r="T83" s="1192">
        <v>8.1999999999999993</v>
      </c>
      <c r="U83" s="219">
        <v>7.7</v>
      </c>
      <c r="V83" s="573">
        <v>8.5</v>
      </c>
      <c r="W83" s="228">
        <v>8.3000000000000007</v>
      </c>
      <c r="X83" s="817">
        <v>6.5</v>
      </c>
      <c r="Y83" s="399">
        <v>7.1</v>
      </c>
      <c r="Z83" s="399">
        <v>6.6</v>
      </c>
      <c r="AA83" s="817">
        <v>7.4</v>
      </c>
      <c r="AB83" s="399">
        <v>7</v>
      </c>
      <c r="AC83" s="817">
        <v>8.3000000000000007</v>
      </c>
      <c r="AD83" s="399">
        <v>7.4</v>
      </c>
      <c r="AE83" s="399">
        <v>7.6</v>
      </c>
    </row>
    <row r="84" spans="1:31" x14ac:dyDescent="0.25">
      <c r="A84" s="2553"/>
      <c r="B84" s="2439"/>
      <c r="C84" s="2507"/>
      <c r="D84" s="99" t="s">
        <v>383</v>
      </c>
      <c r="E84" s="2450"/>
      <c r="F84" s="2540"/>
      <c r="G84" s="2455"/>
      <c r="H84" s="51"/>
      <c r="I84" s="51"/>
      <c r="J84" s="51"/>
      <c r="K84" s="51"/>
      <c r="L84" s="51"/>
      <c r="M84" s="437"/>
      <c r="N84" s="2470"/>
      <c r="O84" s="2471"/>
      <c r="P84" s="2471"/>
      <c r="Q84" s="2471"/>
      <c r="R84" s="2471"/>
      <c r="S84" s="2471"/>
      <c r="T84" s="1195">
        <v>3</v>
      </c>
      <c r="U84" s="222">
        <v>1.5</v>
      </c>
      <c r="V84" s="473">
        <v>1</v>
      </c>
      <c r="W84" s="164">
        <v>2</v>
      </c>
      <c r="X84" s="555">
        <v>2.5</v>
      </c>
      <c r="Y84" s="164">
        <v>2</v>
      </c>
      <c r="Z84" s="163">
        <v>0</v>
      </c>
      <c r="AA84" s="554">
        <v>0</v>
      </c>
      <c r="AB84" s="163">
        <v>0</v>
      </c>
      <c r="AC84" s="554">
        <v>0</v>
      </c>
      <c r="AD84" s="163">
        <v>0</v>
      </c>
      <c r="AE84" s="163">
        <v>0.5</v>
      </c>
    </row>
    <row r="85" spans="1:31" x14ac:dyDescent="0.25">
      <c r="A85" s="2553"/>
      <c r="B85" s="2439"/>
      <c r="C85" s="2507"/>
      <c r="D85" s="248" t="s">
        <v>384</v>
      </c>
      <c r="E85" s="2450"/>
      <c r="F85" s="2540"/>
      <c r="G85" s="2455"/>
      <c r="H85" s="51"/>
      <c r="I85" s="51"/>
      <c r="J85" s="51"/>
      <c r="K85" s="51"/>
      <c r="L85" s="51"/>
      <c r="M85" s="437"/>
      <c r="N85" s="2470"/>
      <c r="O85" s="2471"/>
      <c r="P85" s="2471"/>
      <c r="Q85" s="2471"/>
      <c r="R85" s="2471"/>
      <c r="S85" s="2471"/>
      <c r="T85" s="1194">
        <v>3</v>
      </c>
      <c r="U85" s="376">
        <v>3</v>
      </c>
      <c r="V85" s="471">
        <v>0</v>
      </c>
      <c r="W85" s="167">
        <v>2.5</v>
      </c>
      <c r="X85" s="557">
        <v>0.5</v>
      </c>
      <c r="Y85" s="167">
        <v>2</v>
      </c>
      <c r="Z85" s="164">
        <v>0.5</v>
      </c>
      <c r="AA85" s="554">
        <v>0</v>
      </c>
      <c r="AB85" s="163">
        <v>0</v>
      </c>
      <c r="AC85" s="557">
        <v>2</v>
      </c>
      <c r="AD85" s="163">
        <v>0</v>
      </c>
      <c r="AE85" s="163">
        <v>0</v>
      </c>
    </row>
    <row r="86" spans="1:31" x14ac:dyDescent="0.25">
      <c r="A86" s="2553"/>
      <c r="B86" s="2439"/>
      <c r="C86" s="2507"/>
      <c r="D86" s="248" t="s">
        <v>386</v>
      </c>
      <c r="E86" s="2450"/>
      <c r="F86" s="2540"/>
      <c r="G86" s="2455"/>
      <c r="H86" s="51"/>
      <c r="I86" s="51"/>
      <c r="J86" s="51"/>
      <c r="K86" s="51"/>
      <c r="L86" s="51"/>
      <c r="M86" s="437"/>
      <c r="N86" s="2470"/>
      <c r="O86" s="2471"/>
      <c r="P86" s="2471"/>
      <c r="Q86" s="2471"/>
      <c r="R86" s="2471"/>
      <c r="S86" s="2471"/>
      <c r="T86" s="1193">
        <v>1.5</v>
      </c>
      <c r="U86" s="376">
        <v>2</v>
      </c>
      <c r="V86" s="475">
        <v>2</v>
      </c>
      <c r="W86" s="164">
        <v>1</v>
      </c>
      <c r="X86" s="557">
        <v>3</v>
      </c>
      <c r="Y86" s="164">
        <v>1</v>
      </c>
      <c r="Z86" s="164">
        <v>1</v>
      </c>
      <c r="AA86" s="557">
        <v>2.5</v>
      </c>
      <c r="AB86" s="164">
        <v>1</v>
      </c>
      <c r="AC86" s="557">
        <v>2</v>
      </c>
      <c r="AD86" s="164">
        <v>1</v>
      </c>
      <c r="AE86" s="164">
        <v>1</v>
      </c>
    </row>
    <row r="87" spans="1:31" x14ac:dyDescent="0.25">
      <c r="A87" s="2553"/>
      <c r="B87" s="2439"/>
      <c r="C87" s="2507"/>
      <c r="D87" s="248" t="s">
        <v>387</v>
      </c>
      <c r="E87" s="2450"/>
      <c r="F87" s="2540"/>
      <c r="G87" s="2455"/>
      <c r="H87" s="51"/>
      <c r="I87" s="51"/>
      <c r="J87" s="51"/>
      <c r="K87" s="51"/>
      <c r="L87" s="51"/>
      <c r="M87" s="437"/>
      <c r="N87" s="2470"/>
      <c r="O87" s="2471"/>
      <c r="P87" s="2471"/>
      <c r="Q87" s="2471"/>
      <c r="R87" s="2471"/>
      <c r="S87" s="2471"/>
      <c r="T87" s="1195">
        <v>1.5</v>
      </c>
      <c r="U87" s="376">
        <v>2.5</v>
      </c>
      <c r="V87" s="472">
        <v>2</v>
      </c>
      <c r="W87" s="167">
        <v>2.5</v>
      </c>
      <c r="X87" s="557">
        <v>2</v>
      </c>
      <c r="Y87" s="168">
        <v>2</v>
      </c>
      <c r="Z87" s="168">
        <v>1.5</v>
      </c>
      <c r="AA87" s="555">
        <v>1.5</v>
      </c>
      <c r="AB87" s="164">
        <v>1</v>
      </c>
      <c r="AC87" s="555">
        <v>1.5</v>
      </c>
      <c r="AD87" s="168">
        <v>2</v>
      </c>
      <c r="AE87" s="168">
        <v>2</v>
      </c>
    </row>
    <row r="88" spans="1:31" ht="16.5" thickBot="1" x14ac:dyDescent="0.3">
      <c r="A88" s="2553"/>
      <c r="B88" s="2484"/>
      <c r="C88" s="2508"/>
      <c r="D88" s="383" t="s">
        <v>426</v>
      </c>
      <c r="E88" s="2451"/>
      <c r="F88" s="2541"/>
      <c r="G88" s="2456"/>
      <c r="H88" s="85"/>
      <c r="I88" s="85"/>
      <c r="J88" s="85"/>
      <c r="K88" s="85"/>
      <c r="L88" s="85"/>
      <c r="M88" s="120"/>
      <c r="N88" s="2473"/>
      <c r="O88" s="2474"/>
      <c r="P88" s="2474"/>
      <c r="Q88" s="2474"/>
      <c r="R88" s="2474"/>
      <c r="S88" s="2474"/>
      <c r="T88" s="1196">
        <v>9</v>
      </c>
      <c r="U88" s="397">
        <v>9</v>
      </c>
      <c r="V88" s="476">
        <v>5</v>
      </c>
      <c r="W88" s="173">
        <v>8</v>
      </c>
      <c r="X88" s="831">
        <v>8</v>
      </c>
      <c r="Y88" s="173">
        <v>7</v>
      </c>
      <c r="Z88" s="170">
        <v>3</v>
      </c>
      <c r="AA88" s="830">
        <v>4</v>
      </c>
      <c r="AB88" s="470">
        <v>2</v>
      </c>
      <c r="AC88" s="832">
        <v>5.5</v>
      </c>
      <c r="AD88" s="164">
        <v>3</v>
      </c>
      <c r="AE88" s="164">
        <v>3.5</v>
      </c>
    </row>
    <row r="89" spans="1:31" ht="15.75" customHeight="1" x14ac:dyDescent="0.25">
      <c r="A89" s="2553"/>
      <c r="B89" s="2438" t="s">
        <v>456</v>
      </c>
      <c r="C89" s="2514" t="s">
        <v>295</v>
      </c>
      <c r="D89" s="245" t="s">
        <v>362</v>
      </c>
      <c r="E89" s="2449" t="s">
        <v>297</v>
      </c>
      <c r="F89" s="2539"/>
      <c r="G89" s="2454"/>
      <c r="H89" s="93"/>
      <c r="I89" s="93"/>
      <c r="J89" s="95"/>
      <c r="K89" s="95"/>
      <c r="L89" s="95"/>
      <c r="M89" s="695"/>
      <c r="N89" s="2467" t="s">
        <v>427</v>
      </c>
      <c r="O89" s="2468"/>
      <c r="P89" s="2468"/>
      <c r="Q89" s="2468"/>
      <c r="R89" s="2468"/>
      <c r="S89" s="2468"/>
      <c r="T89" s="1191">
        <v>0.98</v>
      </c>
      <c r="U89" s="374">
        <v>0.98</v>
      </c>
      <c r="V89" s="474">
        <v>0.98</v>
      </c>
      <c r="W89" s="398">
        <v>0.99</v>
      </c>
      <c r="X89" s="611">
        <v>0.95</v>
      </c>
      <c r="Y89" s="398">
        <v>0.96</v>
      </c>
      <c r="Z89" s="398">
        <v>0.98</v>
      </c>
      <c r="AA89" s="699">
        <v>0.94</v>
      </c>
      <c r="AB89" s="398">
        <v>0.98</v>
      </c>
      <c r="AC89" s="699">
        <v>0.91</v>
      </c>
      <c r="AD89" s="820">
        <v>0.92</v>
      </c>
      <c r="AE89" s="820">
        <v>0.92</v>
      </c>
    </row>
    <row r="90" spans="1:31" x14ac:dyDescent="0.25">
      <c r="A90" s="2553"/>
      <c r="B90" s="2439"/>
      <c r="C90" s="2507"/>
      <c r="D90" s="242" t="s">
        <v>364</v>
      </c>
      <c r="E90" s="2450"/>
      <c r="F90" s="2540"/>
      <c r="G90" s="2455"/>
      <c r="H90" s="83"/>
      <c r="I90" s="83"/>
      <c r="J90" s="92"/>
      <c r="K90" s="92"/>
      <c r="L90" s="92"/>
      <c r="M90" s="689"/>
      <c r="N90" s="2470"/>
      <c r="O90" s="2471"/>
      <c r="P90" s="2471"/>
      <c r="Q90" s="2471"/>
      <c r="R90" s="2471"/>
      <c r="S90" s="2471"/>
      <c r="T90" s="1192">
        <v>23.6</v>
      </c>
      <c r="U90" s="219">
        <v>28.1</v>
      </c>
      <c r="V90" s="573">
        <v>26.9</v>
      </c>
      <c r="W90" s="228">
        <v>27.1</v>
      </c>
      <c r="X90" s="817">
        <v>24.8</v>
      </c>
      <c r="Y90" s="399">
        <v>23.6</v>
      </c>
      <c r="Z90" s="399">
        <v>26.3</v>
      </c>
      <c r="AA90" s="817">
        <v>27.9</v>
      </c>
      <c r="AB90" s="399">
        <v>24.5</v>
      </c>
      <c r="AC90" s="817">
        <v>26.9</v>
      </c>
      <c r="AD90" s="399">
        <v>24.5</v>
      </c>
      <c r="AE90" s="399">
        <v>26.4</v>
      </c>
    </row>
    <row r="91" spans="1:31" x14ac:dyDescent="0.25">
      <c r="A91" s="2553"/>
      <c r="B91" s="2439"/>
      <c r="C91" s="2507"/>
      <c r="D91" s="99" t="s">
        <v>383</v>
      </c>
      <c r="E91" s="2450"/>
      <c r="F91" s="2540"/>
      <c r="G91" s="2455"/>
      <c r="H91" s="51"/>
      <c r="I91" s="51"/>
      <c r="J91" s="51"/>
      <c r="K91" s="51"/>
      <c r="L91" s="51"/>
      <c r="M91" s="437"/>
      <c r="N91" s="2470"/>
      <c r="O91" s="2471"/>
      <c r="P91" s="2471"/>
      <c r="Q91" s="2471"/>
      <c r="R91" s="2471"/>
      <c r="S91" s="2471"/>
      <c r="T91" s="1193">
        <v>1</v>
      </c>
      <c r="U91" s="222">
        <v>1.5</v>
      </c>
      <c r="V91" s="473">
        <v>2</v>
      </c>
      <c r="W91" s="163">
        <v>0.5</v>
      </c>
      <c r="X91" s="555">
        <v>2.5</v>
      </c>
      <c r="Y91" s="168">
        <v>2.5</v>
      </c>
      <c r="Z91" s="164">
        <v>1</v>
      </c>
      <c r="AA91" s="556">
        <v>1.5</v>
      </c>
      <c r="AB91" s="164">
        <v>1.5</v>
      </c>
      <c r="AC91" s="556">
        <v>1</v>
      </c>
      <c r="AD91" s="164">
        <v>2</v>
      </c>
      <c r="AE91" s="164">
        <v>1.5</v>
      </c>
    </row>
    <row r="92" spans="1:31" x14ac:dyDescent="0.25">
      <c r="A92" s="2553"/>
      <c r="B92" s="2439"/>
      <c r="C92" s="2507"/>
      <c r="D92" s="248" t="s">
        <v>384</v>
      </c>
      <c r="E92" s="2450"/>
      <c r="F92" s="2540"/>
      <c r="G92" s="2455"/>
      <c r="H92" s="51"/>
      <c r="I92" s="51"/>
      <c r="J92" s="51"/>
      <c r="K92" s="51"/>
      <c r="L92" s="51"/>
      <c r="M92" s="437"/>
      <c r="N92" s="2470"/>
      <c r="O92" s="2471"/>
      <c r="P92" s="2471"/>
      <c r="Q92" s="2471"/>
      <c r="R92" s="2471"/>
      <c r="S92" s="2471"/>
      <c r="T92" s="1194">
        <v>1</v>
      </c>
      <c r="U92" s="376">
        <v>1</v>
      </c>
      <c r="V92" s="473">
        <v>0.5</v>
      </c>
      <c r="W92" s="167">
        <v>1</v>
      </c>
      <c r="X92" s="555">
        <v>1</v>
      </c>
      <c r="Y92" s="168">
        <v>1</v>
      </c>
      <c r="Z92" s="164">
        <v>1</v>
      </c>
      <c r="AA92" s="554">
        <v>0</v>
      </c>
      <c r="AB92" s="163">
        <v>0</v>
      </c>
      <c r="AC92" s="554">
        <v>0</v>
      </c>
      <c r="AD92" s="163">
        <v>0</v>
      </c>
      <c r="AE92" s="167">
        <v>3</v>
      </c>
    </row>
    <row r="93" spans="1:31" x14ac:dyDescent="0.25">
      <c r="A93" s="2553"/>
      <c r="B93" s="2439"/>
      <c r="C93" s="2507"/>
      <c r="D93" s="248" t="s">
        <v>386</v>
      </c>
      <c r="E93" s="2450"/>
      <c r="F93" s="2540"/>
      <c r="G93" s="2455"/>
      <c r="H93" s="51"/>
      <c r="I93" s="51"/>
      <c r="J93" s="51"/>
      <c r="K93" s="51"/>
      <c r="L93" s="51"/>
      <c r="M93" s="437"/>
      <c r="N93" s="2470"/>
      <c r="O93" s="2471"/>
      <c r="P93" s="2471"/>
      <c r="Q93" s="2471"/>
      <c r="R93" s="2471"/>
      <c r="S93" s="2471"/>
      <c r="T93" s="1193">
        <v>0</v>
      </c>
      <c r="U93" s="220">
        <v>0</v>
      </c>
      <c r="V93" s="471">
        <v>0</v>
      </c>
      <c r="W93" s="163">
        <v>0</v>
      </c>
      <c r="X93" s="554">
        <v>0</v>
      </c>
      <c r="Y93" s="163">
        <v>0</v>
      </c>
      <c r="Z93" s="163">
        <v>0</v>
      </c>
      <c r="AA93" s="554">
        <v>0</v>
      </c>
      <c r="AB93" s="163">
        <v>0</v>
      </c>
      <c r="AC93" s="554">
        <v>0</v>
      </c>
      <c r="AD93" s="167">
        <v>2</v>
      </c>
      <c r="AE93" s="167">
        <v>2</v>
      </c>
    </row>
    <row r="94" spans="1:31" x14ac:dyDescent="0.25">
      <c r="A94" s="2553"/>
      <c r="B94" s="2439"/>
      <c r="C94" s="2507"/>
      <c r="D94" s="248" t="s">
        <v>387</v>
      </c>
      <c r="E94" s="2450"/>
      <c r="F94" s="2540"/>
      <c r="G94" s="2455"/>
      <c r="H94" s="51"/>
      <c r="I94" s="51"/>
      <c r="J94" s="51"/>
      <c r="K94" s="51"/>
      <c r="L94" s="51"/>
      <c r="M94" s="437"/>
      <c r="N94" s="2470"/>
      <c r="O94" s="2471"/>
      <c r="P94" s="2471"/>
      <c r="Q94" s="2471"/>
      <c r="R94" s="2471"/>
      <c r="S94" s="2471"/>
      <c r="T94" s="1194">
        <v>2</v>
      </c>
      <c r="U94" s="221">
        <v>1.5</v>
      </c>
      <c r="V94" s="475">
        <v>2.5</v>
      </c>
      <c r="W94" s="167">
        <v>2.5</v>
      </c>
      <c r="X94" s="557">
        <v>2.5</v>
      </c>
      <c r="Y94" s="168">
        <v>1.5</v>
      </c>
      <c r="Z94" s="164">
        <v>1</v>
      </c>
      <c r="AA94" s="556">
        <v>1</v>
      </c>
      <c r="AB94" s="164">
        <v>2</v>
      </c>
      <c r="AC94" s="556">
        <v>1</v>
      </c>
      <c r="AD94" s="168">
        <v>1.5</v>
      </c>
      <c r="AE94" s="168">
        <v>1.5</v>
      </c>
    </row>
    <row r="95" spans="1:31" ht="16.5" thickBot="1" x14ac:dyDescent="0.3">
      <c r="A95" s="2553"/>
      <c r="B95" s="2484"/>
      <c r="C95" s="2508"/>
      <c r="D95" s="287" t="s">
        <v>426</v>
      </c>
      <c r="E95" s="2451"/>
      <c r="F95" s="2541"/>
      <c r="G95" s="2456"/>
      <c r="H95" s="96"/>
      <c r="I95" s="96"/>
      <c r="J95" s="96"/>
      <c r="K95" s="96"/>
      <c r="L95" s="96"/>
      <c r="M95" s="119"/>
      <c r="N95" s="2473"/>
      <c r="O95" s="2474"/>
      <c r="P95" s="2474"/>
      <c r="Q95" s="2474"/>
      <c r="R95" s="2474"/>
      <c r="S95" s="2474"/>
      <c r="T95" s="1200">
        <v>4</v>
      </c>
      <c r="U95" s="372">
        <v>4</v>
      </c>
      <c r="V95" s="476">
        <v>5</v>
      </c>
      <c r="W95" s="170">
        <v>4</v>
      </c>
      <c r="X95" s="830">
        <v>6</v>
      </c>
      <c r="Y95" s="170">
        <v>5</v>
      </c>
      <c r="Z95" s="170">
        <v>3</v>
      </c>
      <c r="AA95" s="830">
        <v>2.5</v>
      </c>
      <c r="AB95" s="170">
        <v>3.5</v>
      </c>
      <c r="AC95" s="832">
        <v>2</v>
      </c>
      <c r="AD95" s="164">
        <v>5.5</v>
      </c>
      <c r="AE95" s="168">
        <v>8</v>
      </c>
    </row>
    <row r="96" spans="1:31" ht="15.75" customHeight="1" x14ac:dyDescent="0.25">
      <c r="A96" s="2553"/>
      <c r="B96" s="2438" t="s">
        <v>455</v>
      </c>
      <c r="C96" s="2514" t="s">
        <v>295</v>
      </c>
      <c r="D96" s="245" t="s">
        <v>362</v>
      </c>
      <c r="E96" s="2449" t="s">
        <v>297</v>
      </c>
      <c r="F96" s="2539"/>
      <c r="G96" s="2454"/>
      <c r="H96" s="93"/>
      <c r="I96" s="93"/>
      <c r="J96" s="95"/>
      <c r="K96" s="95"/>
      <c r="L96" s="95"/>
      <c r="M96" s="166"/>
      <c r="N96" s="2467" t="s">
        <v>427</v>
      </c>
      <c r="O96" s="2468"/>
      <c r="P96" s="2468"/>
      <c r="Q96" s="2468"/>
      <c r="R96" s="2468"/>
      <c r="S96" s="2468"/>
      <c r="T96" s="1191">
        <v>0.95</v>
      </c>
      <c r="U96" s="375">
        <v>0.91</v>
      </c>
      <c r="V96" s="477">
        <v>0.91</v>
      </c>
      <c r="W96" s="357">
        <v>0.91</v>
      </c>
      <c r="X96" s="699">
        <v>0.92</v>
      </c>
      <c r="Y96" s="357">
        <v>0.94</v>
      </c>
      <c r="Z96" s="357">
        <v>0.91</v>
      </c>
      <c r="AA96" s="697">
        <v>0.89</v>
      </c>
      <c r="AB96" s="358">
        <v>0.89</v>
      </c>
      <c r="AC96" s="697">
        <v>0.86</v>
      </c>
      <c r="AD96" s="821">
        <v>0.85</v>
      </c>
      <c r="AE96" s="821">
        <v>0.85</v>
      </c>
    </row>
    <row r="97" spans="1:31" x14ac:dyDescent="0.25">
      <c r="A97" s="2553"/>
      <c r="B97" s="2439"/>
      <c r="C97" s="2507"/>
      <c r="D97" s="242" t="s">
        <v>364</v>
      </c>
      <c r="E97" s="2450"/>
      <c r="F97" s="2540"/>
      <c r="G97" s="2455"/>
      <c r="H97" s="83"/>
      <c r="I97" s="83"/>
      <c r="J97" s="92"/>
      <c r="K97" s="92"/>
      <c r="L97" s="92"/>
      <c r="M97" s="161"/>
      <c r="N97" s="2470"/>
      <c r="O97" s="2471"/>
      <c r="P97" s="2471"/>
      <c r="Q97" s="2471"/>
      <c r="R97" s="2471"/>
      <c r="S97" s="2471"/>
      <c r="T97" s="1192">
        <v>26.4</v>
      </c>
      <c r="U97" s="219">
        <v>31.4</v>
      </c>
      <c r="V97" s="573">
        <v>36.200000000000003</v>
      </c>
      <c r="W97" s="228">
        <v>17.8</v>
      </c>
      <c r="X97" s="817">
        <v>25.1</v>
      </c>
      <c r="Y97" s="399">
        <v>25.3</v>
      </c>
      <c r="Z97" s="399">
        <v>28.9</v>
      </c>
      <c r="AA97" s="817">
        <v>29.4</v>
      </c>
      <c r="AB97" s="399">
        <v>29</v>
      </c>
      <c r="AC97" s="817">
        <v>29.7</v>
      </c>
      <c r="AD97" s="399">
        <v>26.6</v>
      </c>
      <c r="AE97" s="399">
        <v>27.6</v>
      </c>
    </row>
    <row r="98" spans="1:31" x14ac:dyDescent="0.25">
      <c r="A98" s="2553"/>
      <c r="B98" s="2439"/>
      <c r="C98" s="2507"/>
      <c r="D98" s="99" t="s">
        <v>383</v>
      </c>
      <c r="E98" s="2450"/>
      <c r="F98" s="2540"/>
      <c r="G98" s="2455"/>
      <c r="H98" s="51"/>
      <c r="I98" s="51"/>
      <c r="J98" s="51"/>
      <c r="K98" s="51"/>
      <c r="L98" s="51"/>
      <c r="M98" s="437"/>
      <c r="N98" s="2470"/>
      <c r="O98" s="2471"/>
      <c r="P98" s="2471"/>
      <c r="Q98" s="2471"/>
      <c r="R98" s="2471"/>
      <c r="S98" s="2471"/>
      <c r="T98" s="1199">
        <v>0</v>
      </c>
      <c r="U98" s="221">
        <v>0</v>
      </c>
      <c r="V98" s="473">
        <v>1.5</v>
      </c>
      <c r="W98" s="163">
        <v>0.5</v>
      </c>
      <c r="X98" s="556">
        <v>2</v>
      </c>
      <c r="Y98" s="168">
        <v>2.5</v>
      </c>
      <c r="Z98" s="163">
        <v>0</v>
      </c>
      <c r="AA98" s="554">
        <v>0</v>
      </c>
      <c r="AB98" s="163">
        <v>0</v>
      </c>
      <c r="AC98" s="554">
        <v>0.5</v>
      </c>
      <c r="AD98" s="163">
        <v>0</v>
      </c>
      <c r="AE98" s="163">
        <v>0</v>
      </c>
    </row>
    <row r="99" spans="1:31" x14ac:dyDescent="0.25">
      <c r="A99" s="2553"/>
      <c r="B99" s="2439"/>
      <c r="C99" s="2507"/>
      <c r="D99" s="248" t="s">
        <v>384</v>
      </c>
      <c r="E99" s="2450"/>
      <c r="F99" s="2540"/>
      <c r="G99" s="2455"/>
      <c r="H99" s="51"/>
      <c r="I99" s="51"/>
      <c r="J99" s="51"/>
      <c r="K99" s="51"/>
      <c r="L99" s="51"/>
      <c r="M99" s="437"/>
      <c r="N99" s="2470"/>
      <c r="O99" s="2471"/>
      <c r="P99" s="2471"/>
      <c r="Q99" s="2471"/>
      <c r="R99" s="2471"/>
      <c r="S99" s="2471"/>
      <c r="T99" s="1199">
        <v>0</v>
      </c>
      <c r="U99" s="220">
        <v>0.5</v>
      </c>
      <c r="V99" s="471">
        <v>0</v>
      </c>
      <c r="W99" s="163">
        <v>0</v>
      </c>
      <c r="X99" s="554">
        <v>0</v>
      </c>
      <c r="Y99" s="163">
        <v>0</v>
      </c>
      <c r="Z99" s="163">
        <v>0</v>
      </c>
      <c r="AA99" s="554">
        <v>0</v>
      </c>
      <c r="AB99" s="163">
        <v>0</v>
      </c>
      <c r="AC99" s="554">
        <v>0</v>
      </c>
      <c r="AD99" s="163">
        <v>0</v>
      </c>
      <c r="AE99" s="167">
        <v>3</v>
      </c>
    </row>
    <row r="100" spans="1:31" x14ac:dyDescent="0.25">
      <c r="A100" s="2553"/>
      <c r="B100" s="2439"/>
      <c r="C100" s="2507"/>
      <c r="D100" s="248" t="s">
        <v>386</v>
      </c>
      <c r="E100" s="2450"/>
      <c r="F100" s="2540"/>
      <c r="G100" s="2455"/>
      <c r="H100" s="51"/>
      <c r="I100" s="51"/>
      <c r="J100" s="51"/>
      <c r="K100" s="51"/>
      <c r="L100" s="51"/>
      <c r="M100" s="437"/>
      <c r="N100" s="2470"/>
      <c r="O100" s="2471"/>
      <c r="P100" s="2471"/>
      <c r="Q100" s="2471"/>
      <c r="R100" s="2471"/>
      <c r="S100" s="2471"/>
      <c r="T100" s="1193">
        <v>1</v>
      </c>
      <c r="U100" s="222">
        <v>0.5</v>
      </c>
      <c r="V100" s="473">
        <v>0.5</v>
      </c>
      <c r="W100" s="163">
        <v>0</v>
      </c>
      <c r="X100" s="554">
        <v>0</v>
      </c>
      <c r="Y100" s="163">
        <v>0</v>
      </c>
      <c r="Z100" s="163">
        <v>0</v>
      </c>
      <c r="AA100" s="556">
        <v>1.5</v>
      </c>
      <c r="AB100" s="163">
        <v>0</v>
      </c>
      <c r="AC100" s="557">
        <v>2</v>
      </c>
      <c r="AD100" s="163">
        <v>0</v>
      </c>
      <c r="AE100" s="167">
        <v>2</v>
      </c>
    </row>
    <row r="101" spans="1:31" x14ac:dyDescent="0.25">
      <c r="A101" s="2553"/>
      <c r="B101" s="2439"/>
      <c r="C101" s="2507"/>
      <c r="D101" s="248" t="s">
        <v>387</v>
      </c>
      <c r="E101" s="2450"/>
      <c r="F101" s="2540"/>
      <c r="G101" s="2455"/>
      <c r="H101" s="51"/>
      <c r="I101" s="51"/>
      <c r="J101" s="51"/>
      <c r="K101" s="51"/>
      <c r="L101" s="51"/>
      <c r="M101" s="437"/>
      <c r="N101" s="2470"/>
      <c r="O101" s="2471"/>
      <c r="P101" s="2471"/>
      <c r="Q101" s="2471"/>
      <c r="R101" s="2471"/>
      <c r="S101" s="2471"/>
      <c r="T101" s="1193">
        <v>1</v>
      </c>
      <c r="U101" s="222">
        <v>0.5</v>
      </c>
      <c r="V101" s="473">
        <v>1</v>
      </c>
      <c r="W101" s="164">
        <v>1</v>
      </c>
      <c r="X101" s="555">
        <v>1.5</v>
      </c>
      <c r="Y101" s="168">
        <v>2</v>
      </c>
      <c r="Z101" s="164">
        <v>1</v>
      </c>
      <c r="AA101" s="556">
        <v>1</v>
      </c>
      <c r="AB101" s="164">
        <v>0.5</v>
      </c>
      <c r="AC101" s="556">
        <v>0.5</v>
      </c>
      <c r="AD101" s="164">
        <v>0.5</v>
      </c>
      <c r="AE101" s="164">
        <v>0.5</v>
      </c>
    </row>
    <row r="102" spans="1:31" ht="16.5" thickBot="1" x14ac:dyDescent="0.3">
      <c r="A102" s="2553"/>
      <c r="B102" s="2484"/>
      <c r="C102" s="2508"/>
      <c r="D102" s="287" t="s">
        <v>426</v>
      </c>
      <c r="E102" s="2451"/>
      <c r="F102" s="2541"/>
      <c r="G102" s="2456"/>
      <c r="H102" s="96"/>
      <c r="I102" s="96"/>
      <c r="J102" s="96"/>
      <c r="K102" s="96"/>
      <c r="L102" s="96"/>
      <c r="M102" s="119"/>
      <c r="N102" s="2473"/>
      <c r="O102" s="2474"/>
      <c r="P102" s="2474"/>
      <c r="Q102" s="2474"/>
      <c r="R102" s="2474"/>
      <c r="S102" s="2474"/>
      <c r="T102" s="1200">
        <v>2</v>
      </c>
      <c r="U102" s="372">
        <v>3.5</v>
      </c>
      <c r="V102" s="476">
        <v>3</v>
      </c>
      <c r="W102" s="470">
        <v>1.5</v>
      </c>
      <c r="X102" s="830">
        <v>3.5</v>
      </c>
      <c r="Y102" s="170">
        <v>4.5</v>
      </c>
      <c r="Z102" s="470">
        <v>1</v>
      </c>
      <c r="AA102" s="830">
        <v>2.5</v>
      </c>
      <c r="AB102" s="470">
        <v>0.5</v>
      </c>
      <c r="AC102" s="830">
        <v>3</v>
      </c>
      <c r="AD102" s="163">
        <v>0.5</v>
      </c>
      <c r="AE102" s="164">
        <v>5.5</v>
      </c>
    </row>
    <row r="103" spans="1:31" ht="15.75" customHeight="1" x14ac:dyDescent="0.25">
      <c r="A103" s="487"/>
      <c r="B103" s="2343" t="s">
        <v>350</v>
      </c>
      <c r="C103" s="2481" t="s">
        <v>295</v>
      </c>
      <c r="D103" s="488" t="s">
        <v>543</v>
      </c>
      <c r="E103" s="481"/>
      <c r="F103" s="134"/>
      <c r="G103" s="134"/>
      <c r="H103" s="134"/>
      <c r="I103" s="134"/>
      <c r="J103" s="134"/>
      <c r="K103" s="134"/>
      <c r="L103" s="134"/>
      <c r="M103" s="587"/>
      <c r="N103" s="1133"/>
      <c r="O103" s="1134"/>
      <c r="P103" s="1134"/>
      <c r="Q103" s="1134"/>
      <c r="R103" s="1134"/>
      <c r="S103" s="1134"/>
      <c r="T103" s="216"/>
      <c r="U103" s="501"/>
      <c r="V103" s="502"/>
      <c r="W103" s="686"/>
      <c r="X103" s="828">
        <v>0.58209999999999995</v>
      </c>
      <c r="Y103" s="1210"/>
      <c r="Z103" s="1210"/>
      <c r="AA103" s="885"/>
      <c r="AB103" s="1210"/>
      <c r="AC103" s="885"/>
      <c r="AD103" s="822"/>
      <c r="AE103" s="822"/>
    </row>
    <row r="104" spans="1:31" ht="21" customHeight="1" thickBot="1" x14ac:dyDescent="0.3">
      <c r="A104" s="487"/>
      <c r="B104" s="2385"/>
      <c r="C104" s="2483"/>
      <c r="D104" s="489" t="s">
        <v>544</v>
      </c>
      <c r="E104" s="482"/>
      <c r="F104" s="468"/>
      <c r="G104" s="468"/>
      <c r="H104" s="468"/>
      <c r="I104" s="468"/>
      <c r="J104" s="468"/>
      <c r="K104" s="468"/>
      <c r="L104" s="468"/>
      <c r="M104" s="588"/>
      <c r="N104" s="1135"/>
      <c r="O104" s="1136"/>
      <c r="P104" s="1136"/>
      <c r="Q104" s="1136"/>
      <c r="R104" s="1136"/>
      <c r="S104" s="1136"/>
      <c r="T104" s="1141"/>
      <c r="U104" s="503"/>
      <c r="V104" s="504"/>
      <c r="W104" s="687"/>
      <c r="X104" s="829">
        <v>0.7661</v>
      </c>
      <c r="Y104" s="1212"/>
      <c r="Z104" s="1212"/>
      <c r="AA104" s="886"/>
      <c r="AB104" s="1212"/>
      <c r="AC104" s="886"/>
      <c r="AD104" s="822"/>
      <c r="AE104" s="822"/>
    </row>
    <row r="105" spans="1:31" x14ac:dyDescent="0.25">
      <c r="B105" s="2343" t="s">
        <v>475</v>
      </c>
      <c r="C105" s="265" t="s">
        <v>295</v>
      </c>
      <c r="D105" s="254" t="s">
        <v>476</v>
      </c>
      <c r="E105" s="237" t="s">
        <v>297</v>
      </c>
      <c r="F105" s="273"/>
      <c r="G105" s="216"/>
      <c r="H105" s="93"/>
      <c r="I105" s="93"/>
      <c r="J105" s="93"/>
      <c r="K105" s="93"/>
      <c r="L105" s="93"/>
      <c r="M105" s="118"/>
      <c r="N105" s="823">
        <v>1</v>
      </c>
      <c r="O105" s="227">
        <v>1</v>
      </c>
      <c r="P105" s="227">
        <v>1</v>
      </c>
      <c r="Q105" s="227">
        <v>1</v>
      </c>
      <c r="R105" s="227">
        <v>1</v>
      </c>
      <c r="S105" s="227">
        <v>1</v>
      </c>
      <c r="T105" s="227">
        <v>1</v>
      </c>
      <c r="U105" s="227">
        <v>1</v>
      </c>
      <c r="V105" s="620">
        <v>1</v>
      </c>
      <c r="W105" s="227">
        <v>0.95650000000000002</v>
      </c>
      <c r="X105" s="558">
        <v>0.88</v>
      </c>
      <c r="Y105" s="620">
        <v>0.93</v>
      </c>
      <c r="Z105" s="1214">
        <v>0.96</v>
      </c>
      <c r="AA105" s="1215">
        <v>0.96</v>
      </c>
      <c r="AB105" s="1214">
        <v>1</v>
      </c>
      <c r="AC105" s="1215">
        <v>0.90629999999999999</v>
      </c>
      <c r="AD105" s="1375">
        <v>0.87180000000000002</v>
      </c>
      <c r="AE105" s="1375">
        <v>0.87180000000000002</v>
      </c>
    </row>
    <row r="106" spans="1:31" x14ac:dyDescent="0.25">
      <c r="B106" s="2344"/>
      <c r="C106" s="266" t="s">
        <v>295</v>
      </c>
      <c r="D106" s="255" t="s">
        <v>533</v>
      </c>
      <c r="E106" s="239" t="s">
        <v>297</v>
      </c>
      <c r="F106" s="269"/>
      <c r="G106" s="203"/>
      <c r="H106" s="51"/>
      <c r="I106" s="51"/>
      <c r="J106" s="51"/>
      <c r="K106" s="51"/>
      <c r="L106" s="51"/>
      <c r="M106" s="1128"/>
      <c r="N106" s="824">
        <v>0.33</v>
      </c>
      <c r="O106" s="364">
        <v>0.25</v>
      </c>
      <c r="P106" s="364">
        <v>0.25</v>
      </c>
      <c r="Q106" s="364">
        <v>0.25</v>
      </c>
      <c r="R106" s="364">
        <v>0.25</v>
      </c>
      <c r="S106" s="69">
        <v>0.25</v>
      </c>
      <c r="T106" s="69">
        <v>0.25</v>
      </c>
      <c r="U106" s="69">
        <v>0.4</v>
      </c>
      <c r="V106" s="364">
        <v>0.4</v>
      </c>
      <c r="W106" s="69">
        <v>0.63</v>
      </c>
      <c r="X106" s="559">
        <v>0.56000000000000005</v>
      </c>
      <c r="Y106" s="364">
        <v>0.64</v>
      </c>
      <c r="Z106" s="364">
        <v>0.67</v>
      </c>
      <c r="AA106" s="559">
        <v>0.67</v>
      </c>
      <c r="AB106" s="364">
        <v>0.67</v>
      </c>
      <c r="AC106" s="559">
        <v>0.67</v>
      </c>
      <c r="AD106" s="364">
        <v>0.67</v>
      </c>
      <c r="AE106" s="364">
        <v>0.67</v>
      </c>
    </row>
    <row r="107" spans="1:31" x14ac:dyDescent="0.25">
      <c r="B107" s="2344"/>
      <c r="C107" s="266" t="s">
        <v>295</v>
      </c>
      <c r="D107" s="256" t="s">
        <v>477</v>
      </c>
      <c r="E107" s="238" t="s">
        <v>297</v>
      </c>
      <c r="F107" s="269"/>
      <c r="G107" s="203"/>
      <c r="H107" s="51"/>
      <c r="I107" s="51"/>
      <c r="J107" s="51"/>
      <c r="K107" s="51"/>
      <c r="L107" s="51"/>
      <c r="M107" s="1128"/>
      <c r="N107" s="826">
        <v>0.67</v>
      </c>
      <c r="O107" s="364">
        <v>0.75</v>
      </c>
      <c r="P107" s="364">
        <v>0.75</v>
      </c>
      <c r="Q107" s="364">
        <v>0.75</v>
      </c>
      <c r="R107" s="364">
        <v>0.75</v>
      </c>
      <c r="S107" s="364">
        <v>0.75</v>
      </c>
      <c r="T107" s="364">
        <v>0.75</v>
      </c>
      <c r="U107" s="364">
        <v>0.6</v>
      </c>
      <c r="V107" s="364">
        <v>0.6</v>
      </c>
      <c r="W107" s="69">
        <v>0.33</v>
      </c>
      <c r="X107" s="559">
        <v>0.44</v>
      </c>
      <c r="Y107" s="364">
        <v>0.36</v>
      </c>
      <c r="Z107" s="364">
        <v>0.33</v>
      </c>
      <c r="AA107" s="559">
        <v>0.33</v>
      </c>
      <c r="AB107" s="364">
        <v>0.33</v>
      </c>
      <c r="AC107" s="559">
        <v>0.33</v>
      </c>
      <c r="AD107" s="364">
        <v>0.25</v>
      </c>
      <c r="AE107" s="364">
        <v>0.25</v>
      </c>
    </row>
    <row r="108" spans="1:31" ht="16.5" thickBot="1" x14ac:dyDescent="0.3">
      <c r="B108" s="2344"/>
      <c r="C108" s="412" t="s">
        <v>295</v>
      </c>
      <c r="D108" s="257" t="s">
        <v>478</v>
      </c>
      <c r="E108" s="239" t="s">
        <v>297</v>
      </c>
      <c r="F108" s="269"/>
      <c r="G108" s="203"/>
      <c r="H108" s="51"/>
      <c r="I108" s="51"/>
      <c r="J108" s="51"/>
      <c r="K108" s="51"/>
      <c r="L108" s="51"/>
      <c r="M108" s="1128"/>
      <c r="N108" s="825"/>
      <c r="O108" s="307"/>
      <c r="P108" s="307"/>
      <c r="Q108" s="307"/>
      <c r="R108" s="307"/>
      <c r="S108" s="307"/>
      <c r="T108" s="307"/>
      <c r="U108" s="307"/>
      <c r="V108" s="307"/>
      <c r="W108" s="1123"/>
      <c r="X108" s="899"/>
      <c r="Y108" s="540"/>
      <c r="Z108" s="540"/>
      <c r="AA108" s="899"/>
      <c r="AB108" s="540"/>
      <c r="AC108" s="899"/>
      <c r="AD108" s="540"/>
      <c r="AE108" s="540"/>
    </row>
    <row r="109" spans="1:31" ht="16.5" thickBot="1" x14ac:dyDescent="0.3">
      <c r="B109" s="2385"/>
      <c r="C109" s="412" t="s">
        <v>295</v>
      </c>
      <c r="D109" s="257" t="s">
        <v>500</v>
      </c>
      <c r="E109" s="240" t="s">
        <v>297</v>
      </c>
      <c r="F109" s="270"/>
      <c r="G109" s="218"/>
      <c r="H109" s="96"/>
      <c r="I109" s="96"/>
      <c r="J109" s="96"/>
      <c r="K109" s="96"/>
      <c r="L109" s="96"/>
      <c r="M109" s="119"/>
      <c r="N109" s="1216"/>
      <c r="O109" s="308"/>
      <c r="P109" s="308"/>
      <c r="Q109" s="308"/>
      <c r="R109" s="308"/>
      <c r="S109" s="308"/>
      <c r="T109" s="308"/>
      <c r="U109" s="308"/>
      <c r="V109" s="308"/>
      <c r="W109" s="296">
        <f>100%-W105</f>
        <v>4.3499999999999983E-2</v>
      </c>
      <c r="X109" s="296">
        <v>0.12</v>
      </c>
      <c r="Y109" s="401">
        <v>7.0000000000000007E-2</v>
      </c>
      <c r="Z109" s="401">
        <v>0.04</v>
      </c>
      <c r="AA109" s="814">
        <v>0.04</v>
      </c>
      <c r="AB109" s="308"/>
      <c r="AC109" s="814">
        <v>9.3700000000000006E-2</v>
      </c>
      <c r="AD109" s="364">
        <v>0.128</v>
      </c>
      <c r="AE109" s="364">
        <v>0.13</v>
      </c>
    </row>
    <row r="110" spans="1:31" x14ac:dyDescent="0.25">
      <c r="N110" s="393"/>
      <c r="O110" s="393"/>
      <c r="P110" s="393"/>
      <c r="Q110" s="393"/>
      <c r="R110" s="393"/>
      <c r="S110" s="393"/>
      <c r="T110" s="393"/>
      <c r="U110" s="393"/>
      <c r="V110" s="393"/>
    </row>
    <row r="111" spans="1:31" x14ac:dyDescent="0.25">
      <c r="C111" s="41"/>
      <c r="D111" s="41"/>
      <c r="E111" s="41"/>
      <c r="F111" s="41"/>
      <c r="G111" s="207"/>
      <c r="H111" s="3"/>
    </row>
    <row r="112" spans="1:31" x14ac:dyDescent="0.25">
      <c r="C112" s="41"/>
      <c r="D112" s="41"/>
      <c r="E112" s="41"/>
      <c r="F112" s="41"/>
      <c r="G112" s="207"/>
      <c r="H112" s="4">
        <v>113</v>
      </c>
    </row>
  </sheetData>
  <mergeCells count="61">
    <mergeCell ref="A54:A102"/>
    <mergeCell ref="B105:B109"/>
    <mergeCell ref="B103:B104"/>
    <mergeCell ref="C103:C104"/>
    <mergeCell ref="B54:B60"/>
    <mergeCell ref="C54:C60"/>
    <mergeCell ref="B36:B53"/>
    <mergeCell ref="B2:B14"/>
    <mergeCell ref="N3:U3"/>
    <mergeCell ref="B16:B18"/>
    <mergeCell ref="B19:B24"/>
    <mergeCell ref="N16:X16"/>
    <mergeCell ref="B28:B35"/>
    <mergeCell ref="E54:E60"/>
    <mergeCell ref="F54:F60"/>
    <mergeCell ref="G54:G60"/>
    <mergeCell ref="N54:S60"/>
    <mergeCell ref="N38:P38"/>
    <mergeCell ref="Q38:S38"/>
    <mergeCell ref="N39:P39"/>
    <mergeCell ref="Q39:S39"/>
    <mergeCell ref="N43:P43"/>
    <mergeCell ref="Q43:S43"/>
    <mergeCell ref="N44:P44"/>
    <mergeCell ref="Q44:S44"/>
    <mergeCell ref="N68:S74"/>
    <mergeCell ref="B61:B67"/>
    <mergeCell ref="C61:C67"/>
    <mergeCell ref="E61:E67"/>
    <mergeCell ref="F61:F67"/>
    <mergeCell ref="G61:G67"/>
    <mergeCell ref="N61:S67"/>
    <mergeCell ref="B68:B74"/>
    <mergeCell ref="C68:C74"/>
    <mergeCell ref="E68:E74"/>
    <mergeCell ref="F68:F74"/>
    <mergeCell ref="G68:G74"/>
    <mergeCell ref="N82:S88"/>
    <mergeCell ref="B75:B81"/>
    <mergeCell ref="C75:C81"/>
    <mergeCell ref="E75:E81"/>
    <mergeCell ref="F75:F81"/>
    <mergeCell ref="G75:G81"/>
    <mergeCell ref="N75:S81"/>
    <mergeCell ref="B82:B88"/>
    <mergeCell ref="C82:C88"/>
    <mergeCell ref="E82:E88"/>
    <mergeCell ref="F82:F88"/>
    <mergeCell ref="G82:G88"/>
    <mergeCell ref="G96:G102"/>
    <mergeCell ref="N96:S102"/>
    <mergeCell ref="B89:B95"/>
    <mergeCell ref="C89:C95"/>
    <mergeCell ref="E89:E95"/>
    <mergeCell ref="F89:F95"/>
    <mergeCell ref="G89:G95"/>
    <mergeCell ref="N89:S95"/>
    <mergeCell ref="B96:B102"/>
    <mergeCell ref="C96:C102"/>
    <mergeCell ref="E96:E102"/>
    <mergeCell ref="F96:F102"/>
  </mergeCells>
  <conditionalFormatting sqref="Q3 Q13 Q6:Q10">
    <cfRule type="cellIs" dxfId="19" priority="1" operator="greaterThan">
      <formula>1.1</formula>
    </cfRule>
    <cfRule type="cellIs" dxfId="18" priority="2" operator="between">
      <formula>1.05</formula>
      <formula>1.1</formula>
    </cfRule>
    <cfRule type="cellIs" dxfId="17" priority="3" operator="between">
      <formula>0.95</formula>
      <formula>1.05</formula>
    </cfRule>
    <cfRule type="cellIs" dxfId="16" priority="4" operator="between">
      <formula>0.9</formula>
      <formula>0.95</formula>
    </cfRule>
    <cfRule type="cellIs" dxfId="15" priority="5" operator="lessThan">
      <formula>0.9</formula>
    </cfRule>
  </conditionalFormatting>
  <dataValidations count="1">
    <dataValidation type="decimal" operator="greaterThanOrEqual" allowBlank="1" showInputMessage="1" showErrorMessage="1" sqref="F3:N13">
      <formula1>0</formula1>
    </dataValidation>
  </dataValidations>
  <hyperlinks>
    <hyperlink ref="D28" r:id="rId1"/>
    <hyperlink ref="D29" r:id="rId2"/>
    <hyperlink ref="D30" r:id="rId3"/>
    <hyperlink ref="D24" r:id="rId4"/>
    <hyperlink ref="D38" r:id="rId5"/>
    <hyperlink ref="D39" r:id="rId6"/>
    <hyperlink ref="D43" r:id="rId7"/>
    <hyperlink ref="D44" r:id="rId8"/>
  </hyperlinks>
  <pageMargins left="0.7" right="0.7" top="0.75" bottom="0.75" header="0.3" footer="0.3"/>
  <pageSetup paperSize="9" orientation="portrait" r:id="rId9"/>
  <legacyDrawing r:id="rId10"/>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Surgical!M6:S6</xm:f>
              <xm:sqref>AF6</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Surgical!N5:W5</xm:f>
              <xm:sqref>AF5</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Surgical!N2:W2</xm:f>
              <xm:sqref>AF2</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Surgical!V3:Y3</xm:f>
              <xm:sqref>AF3</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Surgical!M7:S7</xm:f>
              <xm:sqref>AF7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Surgical!M9:R9</xm:f>
              <xm:sqref>AF9</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Surgical!M10:R10</xm:f>
              <xm:sqref>AF10</xm:sqref>
            </x14:sparkline>
            <x14:sparkline>
              <xm:f>Surgical!Q11:W11</xm:f>
              <xm:sqref>AF11</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Surgical!N12:W12</xm:f>
              <xm:sqref>AF12</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Surgical!N4:W4</xm:f>
              <xm:sqref>AF4</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Surgical!N15:U15</xm:f>
              <xm:sqref>AF15</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view="pageLayout" topLeftCell="A2" zoomScaleNormal="100" workbookViewId="0">
      <selection activeCell="B5" sqref="B5"/>
    </sheetView>
  </sheetViews>
  <sheetFormatPr defaultRowHeight="15" x14ac:dyDescent="0.25"/>
  <cols>
    <col min="1" max="1" width="17.7109375" customWidth="1"/>
    <col min="2" max="2" width="56.140625" bestFit="1" customWidth="1"/>
    <col min="4" max="4" width="14.28515625" bestFit="1" customWidth="1"/>
    <col min="9" max="9" width="18.42578125" bestFit="1" customWidth="1"/>
  </cols>
  <sheetData>
    <row r="2" spans="1:9" x14ac:dyDescent="0.25">
      <c r="A2" s="9" t="s">
        <v>0</v>
      </c>
      <c r="B2" s="9" t="s">
        <v>1</v>
      </c>
      <c r="C2" s="9" t="s">
        <v>57</v>
      </c>
      <c r="D2" s="9" t="s">
        <v>58</v>
      </c>
      <c r="E2" s="9" t="s">
        <v>46</v>
      </c>
      <c r="F2" s="9" t="s">
        <v>53</v>
      </c>
      <c r="G2" s="9" t="s">
        <v>2</v>
      </c>
      <c r="H2" s="9" t="s">
        <v>3</v>
      </c>
      <c r="I2" s="10" t="s">
        <v>29</v>
      </c>
    </row>
    <row r="3" spans="1:9" x14ac:dyDescent="0.25">
      <c r="A3" s="8" t="s">
        <v>41</v>
      </c>
      <c r="B3" s="8"/>
      <c r="C3" s="8"/>
      <c r="D3" s="8"/>
      <c r="E3" s="8"/>
      <c r="F3" s="8"/>
      <c r="G3" s="8"/>
      <c r="H3" s="8"/>
      <c r="I3" s="8"/>
    </row>
    <row r="4" spans="1:9" x14ac:dyDescent="0.25">
      <c r="A4" s="6" t="s">
        <v>4</v>
      </c>
      <c r="B4" s="3" t="s">
        <v>12</v>
      </c>
      <c r="C4" s="3" t="s">
        <v>55</v>
      </c>
      <c r="D4" s="3" t="s">
        <v>282</v>
      </c>
      <c r="E4" s="3" t="s">
        <v>47</v>
      </c>
      <c r="F4" s="3"/>
      <c r="G4" s="4">
        <v>105.67</v>
      </c>
      <c r="H4" s="3">
        <v>93</v>
      </c>
      <c r="I4" s="1" t="s">
        <v>192</v>
      </c>
    </row>
    <row r="5" spans="1:9" x14ac:dyDescent="0.25">
      <c r="A5" s="6" t="s">
        <v>4</v>
      </c>
      <c r="B5" s="3" t="s">
        <v>18</v>
      </c>
      <c r="C5" s="3" t="s">
        <v>55</v>
      </c>
      <c r="D5" s="3" t="s">
        <v>281</v>
      </c>
      <c r="E5" s="3" t="s">
        <v>47</v>
      </c>
      <c r="F5" s="3"/>
      <c r="G5" s="6">
        <v>77.58</v>
      </c>
      <c r="H5" s="3">
        <v>101.12</v>
      </c>
      <c r="I5" s="1" t="s">
        <v>192</v>
      </c>
    </row>
    <row r="6" spans="1:9" x14ac:dyDescent="0.25">
      <c r="A6" s="6" t="s">
        <v>44</v>
      </c>
      <c r="B6" s="3" t="s">
        <v>87</v>
      </c>
      <c r="C6" s="3" t="s">
        <v>55</v>
      </c>
      <c r="D6" s="3" t="s">
        <v>201</v>
      </c>
      <c r="E6" s="3" t="s">
        <v>205</v>
      </c>
      <c r="F6" s="3"/>
      <c r="G6" s="11" t="s">
        <v>135</v>
      </c>
      <c r="H6" s="3">
        <v>9.2999999999999999E-2</v>
      </c>
      <c r="I6" s="3"/>
    </row>
    <row r="7" spans="1:9" x14ac:dyDescent="0.25">
      <c r="A7" s="3" t="s">
        <v>44</v>
      </c>
      <c r="B7" s="3" t="s">
        <v>88</v>
      </c>
      <c r="C7" s="3" t="s">
        <v>55</v>
      </c>
      <c r="D7" s="3"/>
      <c r="E7" s="3"/>
      <c r="F7" s="3"/>
      <c r="G7" s="11"/>
      <c r="H7" s="3"/>
      <c r="I7" s="3"/>
    </row>
    <row r="8" spans="1:9" x14ac:dyDescent="0.25">
      <c r="A8" s="3" t="s">
        <v>44</v>
      </c>
      <c r="B8" s="3" t="s">
        <v>89</v>
      </c>
      <c r="C8" s="3" t="s">
        <v>55</v>
      </c>
      <c r="D8" s="3"/>
      <c r="E8" s="3"/>
      <c r="F8" s="3"/>
      <c r="G8" s="11"/>
      <c r="H8" s="3"/>
      <c r="I8" s="3"/>
    </row>
    <row r="9" spans="1:9" x14ac:dyDescent="0.25">
      <c r="A9" s="3" t="s">
        <v>44</v>
      </c>
      <c r="B9" s="11" t="s">
        <v>90</v>
      </c>
      <c r="C9" s="11" t="s">
        <v>55</v>
      </c>
      <c r="D9" s="3"/>
      <c r="E9" s="3"/>
      <c r="F9" s="3"/>
      <c r="G9" s="3"/>
      <c r="H9" s="3"/>
      <c r="I9" s="3"/>
    </row>
    <row r="10" spans="1:9" x14ac:dyDescent="0.25">
      <c r="A10" s="3" t="s">
        <v>44</v>
      </c>
      <c r="B10" s="11" t="s">
        <v>91</v>
      </c>
      <c r="C10" s="11" t="s">
        <v>55</v>
      </c>
      <c r="D10" s="3"/>
      <c r="E10" s="3"/>
      <c r="F10" s="3"/>
      <c r="G10" s="3"/>
      <c r="H10" s="3"/>
      <c r="I10" s="3"/>
    </row>
    <row r="11" spans="1:9" x14ac:dyDescent="0.25">
      <c r="A11" s="3" t="s">
        <v>44</v>
      </c>
      <c r="B11" s="11" t="s">
        <v>93</v>
      </c>
      <c r="C11" s="11" t="s">
        <v>55</v>
      </c>
      <c r="D11" s="3"/>
      <c r="E11" s="3"/>
      <c r="F11" s="3"/>
      <c r="G11" s="3"/>
      <c r="H11" s="3"/>
      <c r="I11" s="3"/>
    </row>
    <row r="12" spans="1:9" x14ac:dyDescent="0.25">
      <c r="A12" s="3" t="s">
        <v>44</v>
      </c>
      <c r="B12" s="11" t="s">
        <v>95</v>
      </c>
      <c r="C12" s="11" t="s">
        <v>55</v>
      </c>
      <c r="D12" s="3"/>
      <c r="E12" s="3"/>
      <c r="F12" s="3"/>
      <c r="G12" s="3"/>
      <c r="H12" s="3"/>
      <c r="I12" s="3"/>
    </row>
    <row r="13" spans="1:9" x14ac:dyDescent="0.25">
      <c r="A13" s="3" t="s">
        <v>44</v>
      </c>
      <c r="B13" s="11" t="s">
        <v>96</v>
      </c>
      <c r="C13" s="11" t="s">
        <v>55</v>
      </c>
      <c r="D13" s="3"/>
      <c r="E13" s="3"/>
      <c r="F13" s="3"/>
      <c r="G13" s="3"/>
      <c r="H13" s="3"/>
      <c r="I13" s="3"/>
    </row>
    <row r="14" spans="1:9" x14ac:dyDescent="0.25">
      <c r="A14" s="3" t="s">
        <v>44</v>
      </c>
      <c r="B14" s="11" t="s">
        <v>98</v>
      </c>
      <c r="C14" s="11" t="s">
        <v>55</v>
      </c>
      <c r="D14" s="3"/>
      <c r="E14" s="3"/>
      <c r="F14" s="3"/>
      <c r="G14" s="3"/>
      <c r="H14" s="3"/>
      <c r="I14" s="3"/>
    </row>
    <row r="15" spans="1:9" x14ac:dyDescent="0.25">
      <c r="A15" s="3" t="s">
        <v>44</v>
      </c>
      <c r="B15" s="11" t="s">
        <v>100</v>
      </c>
      <c r="C15" s="11" t="s">
        <v>55</v>
      </c>
      <c r="D15" s="3"/>
      <c r="E15" s="3"/>
      <c r="F15" s="3"/>
      <c r="G15" s="3"/>
      <c r="H15" s="3"/>
      <c r="I15" s="3"/>
    </row>
    <row r="16" spans="1:9" x14ac:dyDescent="0.25">
      <c r="A16" s="6" t="s">
        <v>44</v>
      </c>
      <c r="B16" s="11" t="s">
        <v>207</v>
      </c>
      <c r="C16" s="11" t="s">
        <v>56</v>
      </c>
      <c r="D16" s="3" t="s">
        <v>206</v>
      </c>
      <c r="E16" s="3" t="s">
        <v>212</v>
      </c>
      <c r="F16" s="3"/>
      <c r="G16" s="4">
        <v>93.2</v>
      </c>
      <c r="H16" s="3">
        <v>96.2</v>
      </c>
      <c r="I16" s="3"/>
    </row>
    <row r="17" spans="1:9" s="7" customFormat="1" x14ac:dyDescent="0.25">
      <c r="A17" s="6" t="s">
        <v>44</v>
      </c>
      <c r="B17" s="11" t="s">
        <v>210</v>
      </c>
      <c r="C17" s="11" t="s">
        <v>56</v>
      </c>
      <c r="D17" s="3" t="s">
        <v>206</v>
      </c>
      <c r="E17" s="3" t="s">
        <v>211</v>
      </c>
      <c r="F17" s="3"/>
      <c r="G17" s="6">
        <v>56.3</v>
      </c>
      <c r="H17" s="3">
        <v>55.8</v>
      </c>
      <c r="I17" s="3"/>
    </row>
    <row r="18" spans="1:9" s="7" customFormat="1" x14ac:dyDescent="0.25">
      <c r="A18" s="6" t="s">
        <v>44</v>
      </c>
      <c r="B18" s="11" t="s">
        <v>208</v>
      </c>
      <c r="C18" s="11" t="s">
        <v>56</v>
      </c>
      <c r="D18" s="3" t="s">
        <v>206</v>
      </c>
      <c r="E18" s="3" t="s">
        <v>209</v>
      </c>
      <c r="F18" s="3"/>
      <c r="G18" s="6">
        <v>99.85</v>
      </c>
      <c r="H18" s="3">
        <v>91.1</v>
      </c>
      <c r="I18" s="3"/>
    </row>
  </sheetData>
  <hyperlinks>
    <hyperlink ref="I4" r:id="rId1"/>
    <hyperlink ref="I5" r:id="rId2"/>
  </hyperlinks>
  <pageMargins left="0.7" right="0.7" top="0.75" bottom="0.75" header="0.3" footer="0.3"/>
  <pageSetup paperSize="9" scale="86" orientation="landscape" r:id="rId3"/>
  <headerFooter>
    <oddHeader>&amp;CSpecialty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view="pageLayout" zoomScaleNormal="100" workbookViewId="0">
      <selection activeCell="D8" sqref="D8:F8"/>
    </sheetView>
  </sheetViews>
  <sheetFormatPr defaultRowHeight="15" x14ac:dyDescent="0.25"/>
  <cols>
    <col min="1" max="1" width="21.5703125" bestFit="1" customWidth="1"/>
    <col min="2" max="2" width="58.28515625" bestFit="1" customWidth="1"/>
    <col min="3" max="3" width="4.7109375" bestFit="1" customWidth="1"/>
    <col min="4" max="4" width="14.28515625" bestFit="1" customWidth="1"/>
    <col min="5" max="6" width="7.140625" bestFit="1" customWidth="1"/>
    <col min="7" max="7" width="5.42578125" bestFit="1" customWidth="1"/>
    <col min="8" max="8" width="5.140625" bestFit="1" customWidth="1"/>
    <col min="9" max="9" width="18.42578125" bestFit="1" customWidth="1"/>
  </cols>
  <sheetData>
    <row r="2" spans="1:9" x14ac:dyDescent="0.25">
      <c r="A2" s="9" t="s">
        <v>0</v>
      </c>
      <c r="B2" s="9" t="s">
        <v>1</v>
      </c>
      <c r="C2" s="9" t="s">
        <v>57</v>
      </c>
      <c r="D2" s="9" t="s">
        <v>58</v>
      </c>
      <c r="E2" s="9" t="s">
        <v>46</v>
      </c>
      <c r="F2" s="9" t="s">
        <v>53</v>
      </c>
      <c r="G2" s="9" t="s">
        <v>2</v>
      </c>
      <c r="H2" s="9" t="s">
        <v>3</v>
      </c>
      <c r="I2" s="10" t="s">
        <v>29</v>
      </c>
    </row>
    <row r="3" spans="1:9" x14ac:dyDescent="0.25">
      <c r="A3" s="8" t="s">
        <v>81</v>
      </c>
      <c r="B3" s="8"/>
      <c r="C3" s="8"/>
      <c r="D3" s="8"/>
      <c r="E3" s="8"/>
      <c r="F3" s="8"/>
      <c r="G3" s="8"/>
      <c r="H3" s="8"/>
      <c r="I3" s="8"/>
    </row>
    <row r="4" spans="1:9" x14ac:dyDescent="0.25">
      <c r="A4" s="6" t="s">
        <v>44</v>
      </c>
      <c r="B4" s="3" t="s">
        <v>82</v>
      </c>
      <c r="C4" s="3" t="s">
        <v>55</v>
      </c>
      <c r="D4" s="12" t="s">
        <v>283</v>
      </c>
      <c r="E4" s="3" t="s">
        <v>47</v>
      </c>
      <c r="F4" s="3"/>
      <c r="G4" s="4">
        <v>92.32</v>
      </c>
      <c r="H4" s="11"/>
      <c r="I4" s="2"/>
    </row>
    <row r="5" spans="1:9" s="7" customFormat="1" x14ac:dyDescent="0.25">
      <c r="A5" s="6" t="s">
        <v>44</v>
      </c>
      <c r="B5" s="3" t="s">
        <v>83</v>
      </c>
      <c r="C5" s="3" t="s">
        <v>55</v>
      </c>
      <c r="D5" s="3" t="s">
        <v>272</v>
      </c>
      <c r="E5" s="3" t="s">
        <v>273</v>
      </c>
      <c r="F5" s="3"/>
      <c r="G5" s="4">
        <v>41</v>
      </c>
      <c r="H5" s="11"/>
      <c r="I5" s="2"/>
    </row>
    <row r="6" spans="1:9" s="7" customFormat="1" x14ac:dyDescent="0.25">
      <c r="A6" s="6" t="s">
        <v>44</v>
      </c>
      <c r="B6" s="3" t="s">
        <v>276</v>
      </c>
      <c r="C6" s="3" t="s">
        <v>55</v>
      </c>
      <c r="D6" s="12" t="s">
        <v>283</v>
      </c>
      <c r="E6" s="3" t="s">
        <v>284</v>
      </c>
      <c r="F6" s="3"/>
      <c r="G6" s="4">
        <v>7</v>
      </c>
      <c r="H6" s="11"/>
      <c r="I6" s="2"/>
    </row>
    <row r="7" spans="1:9" x14ac:dyDescent="0.25">
      <c r="A7" s="3" t="s">
        <v>44</v>
      </c>
      <c r="B7" s="3" t="s">
        <v>84</v>
      </c>
      <c r="C7" s="3" t="s">
        <v>56</v>
      </c>
      <c r="D7" s="3"/>
      <c r="E7" s="3"/>
      <c r="F7" s="3"/>
      <c r="G7" s="11"/>
      <c r="H7" s="11"/>
      <c r="I7" s="11"/>
    </row>
    <row r="8" spans="1:9" x14ac:dyDescent="0.25">
      <c r="A8" s="3" t="s">
        <v>44</v>
      </c>
      <c r="B8" s="3" t="s">
        <v>85</v>
      </c>
      <c r="C8" s="3" t="s">
        <v>55</v>
      </c>
      <c r="D8" s="3" t="s">
        <v>129</v>
      </c>
      <c r="E8" s="3" t="s">
        <v>232</v>
      </c>
      <c r="F8" s="18">
        <v>0.17599999999999999</v>
      </c>
      <c r="G8" s="6">
        <v>95.6</v>
      </c>
      <c r="H8" s="11">
        <v>100</v>
      </c>
      <c r="I8" s="11"/>
    </row>
    <row r="9" spans="1:9" x14ac:dyDescent="0.25">
      <c r="A9" s="3"/>
      <c r="B9" s="3"/>
      <c r="C9" s="3" t="s">
        <v>55</v>
      </c>
      <c r="D9" s="3" t="s">
        <v>214</v>
      </c>
      <c r="E9" s="3" t="s">
        <v>215</v>
      </c>
      <c r="F9" s="3"/>
      <c r="G9" s="4" t="s">
        <v>213</v>
      </c>
      <c r="H9" s="11"/>
      <c r="I9" s="11"/>
    </row>
  </sheetData>
  <pageMargins left="0.7" right="0.7" top="0.75" bottom="0.75" header="0.3" footer="0.3"/>
  <pageSetup paperSize="9" scale="92" orientation="landscape" r:id="rId1"/>
  <headerFooter>
    <oddHeader xml:space="preserve">&amp;C&amp;"-,Bold"&amp;UEmergency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view="pageLayout" zoomScaleNormal="100" workbookViewId="0">
      <selection activeCell="E7" sqref="E7"/>
    </sheetView>
  </sheetViews>
  <sheetFormatPr defaultRowHeight="15" x14ac:dyDescent="0.25"/>
  <cols>
    <col min="1" max="1" width="24.140625" bestFit="1" customWidth="1"/>
    <col min="2" max="2" width="56.140625" bestFit="1" customWidth="1"/>
    <col min="3" max="3" width="4.7109375" bestFit="1" customWidth="1"/>
    <col min="4" max="4" width="11.28515625" bestFit="1" customWidth="1"/>
    <col min="5" max="5" width="6.5703125" bestFit="1" customWidth="1"/>
    <col min="6" max="6" width="5" bestFit="1" customWidth="1"/>
    <col min="7" max="7" width="5.42578125" bestFit="1" customWidth="1"/>
    <col min="8" max="8" width="5.140625" bestFit="1" customWidth="1"/>
    <col min="9" max="9" width="12.85546875" bestFit="1" customWidth="1"/>
  </cols>
  <sheetData>
    <row r="2" spans="1:9" x14ac:dyDescent="0.25">
      <c r="A2" s="9" t="s">
        <v>0</v>
      </c>
      <c r="B2" s="9" t="s">
        <v>1</v>
      </c>
      <c r="C2" s="9" t="s">
        <v>57</v>
      </c>
      <c r="D2" s="9" t="s">
        <v>58</v>
      </c>
      <c r="E2" s="9" t="s">
        <v>46</v>
      </c>
      <c r="F2" s="9" t="s">
        <v>53</v>
      </c>
      <c r="G2" s="9" t="s">
        <v>2</v>
      </c>
      <c r="H2" s="9" t="s">
        <v>3</v>
      </c>
      <c r="I2" s="10" t="s">
        <v>29</v>
      </c>
    </row>
    <row r="3" spans="1:9" x14ac:dyDescent="0.25">
      <c r="A3" s="8" t="s">
        <v>73</v>
      </c>
      <c r="B3" s="8"/>
      <c r="C3" s="8"/>
      <c r="D3" s="8"/>
      <c r="E3" s="8"/>
      <c r="F3" s="8"/>
      <c r="G3" s="8"/>
      <c r="H3" s="8"/>
      <c r="I3" s="8"/>
    </row>
    <row r="4" spans="1:9" x14ac:dyDescent="0.25">
      <c r="A4" s="3" t="s">
        <v>74</v>
      </c>
      <c r="B4" s="3" t="s">
        <v>76</v>
      </c>
      <c r="C4" s="3" t="s">
        <v>55</v>
      </c>
      <c r="D4" s="3"/>
      <c r="E4" s="11" t="s">
        <v>274</v>
      </c>
      <c r="F4" s="6"/>
      <c r="G4" s="11"/>
      <c r="H4" s="11"/>
      <c r="I4" s="2"/>
    </row>
    <row r="5" spans="1:9" s="7" customFormat="1" x14ac:dyDescent="0.25">
      <c r="A5" s="3" t="s">
        <v>74</v>
      </c>
      <c r="B5" s="3" t="s">
        <v>77</v>
      </c>
      <c r="C5" s="3" t="s">
        <v>55</v>
      </c>
      <c r="D5" s="3"/>
      <c r="E5" s="11"/>
      <c r="F5" s="6"/>
      <c r="G5" s="11"/>
      <c r="H5" s="11"/>
      <c r="I5" s="2"/>
    </row>
    <row r="6" spans="1:9" s="7" customFormat="1" x14ac:dyDescent="0.25">
      <c r="A6" s="3" t="s">
        <v>74</v>
      </c>
      <c r="B6" s="3" t="s">
        <v>78</v>
      </c>
      <c r="C6" s="3" t="s">
        <v>55</v>
      </c>
      <c r="D6" s="3"/>
      <c r="E6" s="11"/>
      <c r="F6" s="6"/>
      <c r="G6" s="11"/>
      <c r="H6" s="11"/>
      <c r="I6" s="2"/>
    </row>
    <row r="7" spans="1:9" s="7" customFormat="1" x14ac:dyDescent="0.25">
      <c r="A7" s="3" t="s">
        <v>74</v>
      </c>
      <c r="B7" s="3" t="s">
        <v>79</v>
      </c>
      <c r="C7" s="3" t="s">
        <v>55</v>
      </c>
      <c r="D7" s="3"/>
      <c r="E7" s="11"/>
      <c r="F7" s="6"/>
      <c r="G7" s="11"/>
      <c r="H7" s="11"/>
      <c r="I7" s="2"/>
    </row>
    <row r="8" spans="1:9" s="7" customFormat="1" x14ac:dyDescent="0.25">
      <c r="A8" s="3" t="s">
        <v>74</v>
      </c>
      <c r="B8" s="3" t="s">
        <v>80</v>
      </c>
      <c r="C8" s="3" t="s">
        <v>55</v>
      </c>
      <c r="D8" s="3"/>
      <c r="E8" s="11"/>
      <c r="F8" s="6"/>
      <c r="G8" s="11"/>
      <c r="H8" s="11"/>
      <c r="I8" s="2"/>
    </row>
    <row r="9" spans="1:9" x14ac:dyDescent="0.25">
      <c r="A9" s="3" t="s">
        <v>44</v>
      </c>
      <c r="B9" s="3" t="s">
        <v>75</v>
      </c>
      <c r="C9" s="3" t="s">
        <v>55</v>
      </c>
      <c r="D9" s="3"/>
      <c r="E9" s="11"/>
      <c r="F9" s="11"/>
      <c r="G9" s="11"/>
      <c r="H9" s="11"/>
      <c r="I9" s="11"/>
    </row>
  </sheetData>
  <pageMargins left="0.7" right="0.7" top="0.75" bottom="0.75" header="0.3" footer="0.3"/>
  <pageSetup paperSize="9" scale="99" orientation="landscape" r:id="rId1"/>
  <headerFooter>
    <oddHeader>&amp;C&amp;"-,Bold"&amp;UDiagnostics &amp; Pharmacy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Layout" topLeftCell="A24" zoomScale="70" zoomScaleNormal="100" zoomScalePageLayoutView="70" workbookViewId="0">
      <selection activeCell="A6" sqref="A6"/>
    </sheetView>
  </sheetViews>
  <sheetFormatPr defaultRowHeight="15" x14ac:dyDescent="0.25"/>
  <cols>
    <col min="1" max="1" width="78.28515625" bestFit="1" customWidth="1"/>
    <col min="2" max="2" width="10.7109375" customWidth="1"/>
    <col min="3" max="3" width="10.5703125" customWidth="1"/>
    <col min="5" max="5" width="13.7109375" customWidth="1"/>
    <col min="9" max="9" width="16.85546875" customWidth="1"/>
    <col min="10" max="10" width="13.5703125" customWidth="1"/>
    <col min="11" max="11" width="13.140625" customWidth="1"/>
  </cols>
  <sheetData>
    <row r="1" spans="1:13" s="27" customFormat="1" ht="75" x14ac:dyDescent="0.25">
      <c r="A1" s="28" t="s">
        <v>285</v>
      </c>
      <c r="B1" s="28" t="s">
        <v>30</v>
      </c>
      <c r="C1" s="28" t="s">
        <v>31</v>
      </c>
      <c r="D1" s="28" t="s">
        <v>32</v>
      </c>
      <c r="E1" s="28" t="s">
        <v>33</v>
      </c>
      <c r="F1" s="28" t="s">
        <v>28</v>
      </c>
      <c r="G1" s="28" t="s">
        <v>34</v>
      </c>
      <c r="H1" s="28" t="s">
        <v>35</v>
      </c>
      <c r="I1" s="28" t="s">
        <v>36</v>
      </c>
      <c r="J1" s="28" t="s">
        <v>37</v>
      </c>
      <c r="K1" s="28" t="s">
        <v>38</v>
      </c>
      <c r="L1" s="28" t="s">
        <v>39</v>
      </c>
      <c r="M1" s="28" t="s">
        <v>40</v>
      </c>
    </row>
    <row r="2" spans="1:13" x14ac:dyDescent="0.25">
      <c r="A2" s="3" t="s">
        <v>137</v>
      </c>
      <c r="B2" s="3">
        <v>147</v>
      </c>
      <c r="C2" s="3">
        <v>5.72</v>
      </c>
      <c r="D2" s="3">
        <v>11</v>
      </c>
      <c r="E2" s="16">
        <v>9.0999999999999998E-2</v>
      </c>
      <c r="F2" s="4">
        <v>192.41</v>
      </c>
      <c r="G2" s="3">
        <v>95.92</v>
      </c>
      <c r="H2" s="3">
        <v>344.29</v>
      </c>
      <c r="I2" s="3">
        <v>160.13999999999999</v>
      </c>
      <c r="J2" s="3">
        <v>8</v>
      </c>
      <c r="K2" s="3">
        <v>7.12</v>
      </c>
      <c r="L2" s="16">
        <v>7.4800000000000005E-2</v>
      </c>
      <c r="M2" s="3">
        <v>5</v>
      </c>
    </row>
    <row r="3" spans="1:13" x14ac:dyDescent="0.25">
      <c r="A3" s="3" t="s">
        <v>136</v>
      </c>
      <c r="B3" s="3">
        <v>275</v>
      </c>
      <c r="C3" s="3">
        <v>13.38</v>
      </c>
      <c r="D3" s="3">
        <v>25</v>
      </c>
      <c r="E3" s="16">
        <v>0.12</v>
      </c>
      <c r="F3" s="5">
        <v>186.82</v>
      </c>
      <c r="G3" s="3">
        <v>120.87</v>
      </c>
      <c r="H3" s="3">
        <v>275.8</v>
      </c>
      <c r="I3" s="3">
        <v>209.63</v>
      </c>
      <c r="J3" s="3">
        <v>16</v>
      </c>
      <c r="K3" s="3">
        <v>7.06</v>
      </c>
      <c r="L3" s="16">
        <v>9.0899999999999995E-2</v>
      </c>
      <c r="M3" s="3">
        <v>12</v>
      </c>
    </row>
    <row r="4" spans="1:13" x14ac:dyDescent="0.25">
      <c r="A4" s="3" t="s">
        <v>143</v>
      </c>
      <c r="B4" s="3">
        <v>72</v>
      </c>
      <c r="C4" s="3">
        <v>24.27</v>
      </c>
      <c r="D4" s="3">
        <v>33</v>
      </c>
      <c r="E4" s="16">
        <v>0</v>
      </c>
      <c r="F4" s="4">
        <v>135.97</v>
      </c>
      <c r="G4" s="3">
        <v>93.58</v>
      </c>
      <c r="H4" s="3">
        <v>190.96</v>
      </c>
      <c r="I4" s="3">
        <v>173.13</v>
      </c>
      <c r="J4" s="3">
        <v>20</v>
      </c>
      <c r="K4" s="3">
        <v>12.99</v>
      </c>
      <c r="L4" s="16">
        <v>0.45829999999999999</v>
      </c>
      <c r="M4" s="3">
        <v>9</v>
      </c>
    </row>
    <row r="5" spans="1:13" x14ac:dyDescent="0.25">
      <c r="A5" s="3" t="s">
        <v>140</v>
      </c>
      <c r="B5" s="3">
        <v>1469</v>
      </c>
      <c r="C5" s="3">
        <v>7.76</v>
      </c>
      <c r="D5" s="3">
        <v>10</v>
      </c>
      <c r="E5" s="16">
        <v>0</v>
      </c>
      <c r="F5" s="4">
        <v>128.93</v>
      </c>
      <c r="G5" s="3">
        <v>61.73</v>
      </c>
      <c r="H5" s="3">
        <v>237.13</v>
      </c>
      <c r="I5" s="3">
        <v>141.38999999999999</v>
      </c>
      <c r="J5" s="3">
        <v>8</v>
      </c>
      <c r="K5" s="3">
        <v>6.32</v>
      </c>
      <c r="L5" s="16">
        <v>6.7999999999999996E-3</v>
      </c>
      <c r="M5" s="3">
        <v>2</v>
      </c>
    </row>
    <row r="6" spans="1:13" x14ac:dyDescent="0.25">
      <c r="A6" s="3" t="s">
        <v>138</v>
      </c>
      <c r="B6" s="3">
        <v>656</v>
      </c>
      <c r="C6" s="3">
        <v>4.0199999999999996</v>
      </c>
      <c r="D6" s="3">
        <v>5</v>
      </c>
      <c r="E6" s="16">
        <v>0.2</v>
      </c>
      <c r="F6" s="4">
        <v>124.52</v>
      </c>
      <c r="G6" s="3">
        <v>40.130000000000003</v>
      </c>
      <c r="H6" s="3">
        <v>290.58</v>
      </c>
      <c r="I6" s="3">
        <v>176.01</v>
      </c>
      <c r="J6" s="3">
        <v>7</v>
      </c>
      <c r="K6" s="3">
        <v>2.57</v>
      </c>
      <c r="L6" s="16">
        <v>7.6E-3</v>
      </c>
      <c r="M6" s="3">
        <v>1</v>
      </c>
    </row>
    <row r="7" spans="1:13" x14ac:dyDescent="0.25">
      <c r="A7" s="3" t="s">
        <v>139</v>
      </c>
      <c r="B7" s="3">
        <v>1713</v>
      </c>
      <c r="C7" s="3">
        <v>17.11</v>
      </c>
      <c r="D7" s="3">
        <v>20</v>
      </c>
      <c r="E7" s="16">
        <v>0.05</v>
      </c>
      <c r="F7" s="4">
        <v>116.9</v>
      </c>
      <c r="G7" s="3">
        <v>71.38</v>
      </c>
      <c r="H7" s="3">
        <v>180.55</v>
      </c>
      <c r="I7" s="3">
        <v>113.98</v>
      </c>
      <c r="J7" s="3">
        <v>17</v>
      </c>
      <c r="K7" s="3">
        <v>3.06</v>
      </c>
      <c r="L7" s="16">
        <v>1.17E-2</v>
      </c>
      <c r="M7" s="3">
        <v>3</v>
      </c>
    </row>
    <row r="8" spans="1:13" x14ac:dyDescent="0.25">
      <c r="A8" s="3" t="s">
        <v>148</v>
      </c>
      <c r="B8" s="3">
        <v>327</v>
      </c>
      <c r="C8" s="3">
        <v>27.31</v>
      </c>
      <c r="D8" s="3">
        <v>31</v>
      </c>
      <c r="E8" s="16">
        <v>0.161</v>
      </c>
      <c r="F8" s="4">
        <v>113.53</v>
      </c>
      <c r="G8" s="3">
        <v>77.12</v>
      </c>
      <c r="H8" s="3">
        <v>161.15</v>
      </c>
      <c r="I8" s="3">
        <v>116.95</v>
      </c>
      <c r="J8" s="3">
        <v>66</v>
      </c>
      <c r="K8" s="3">
        <v>12.56</v>
      </c>
      <c r="L8" s="16">
        <v>9.4799999999999995E-2</v>
      </c>
      <c r="M8" s="3">
        <v>4</v>
      </c>
    </row>
    <row r="9" spans="1:13" x14ac:dyDescent="0.25">
      <c r="A9" s="3" t="s">
        <v>144</v>
      </c>
      <c r="B9" s="3">
        <v>147</v>
      </c>
      <c r="C9" s="3">
        <v>10.58</v>
      </c>
      <c r="D9" s="3">
        <v>12</v>
      </c>
      <c r="E9" s="16">
        <v>0.16700000000000001</v>
      </c>
      <c r="F9" s="4">
        <v>113.46</v>
      </c>
      <c r="G9" s="3">
        <v>58.56</v>
      </c>
      <c r="H9" s="3">
        <v>198.21</v>
      </c>
      <c r="I9" s="3">
        <v>121.58</v>
      </c>
      <c r="J9" s="3">
        <v>21</v>
      </c>
      <c r="K9" s="3">
        <v>7.82</v>
      </c>
      <c r="L9" s="16">
        <v>8.1600000000000006E-2</v>
      </c>
      <c r="M9" s="3">
        <v>1</v>
      </c>
    </row>
    <row r="10" spans="1:13" x14ac:dyDescent="0.25">
      <c r="A10" s="3" t="s">
        <v>180</v>
      </c>
      <c r="B10" s="3">
        <v>409</v>
      </c>
      <c r="C10" s="3">
        <v>8.14</v>
      </c>
      <c r="D10" s="3">
        <v>9</v>
      </c>
      <c r="E10" s="16">
        <v>0.111</v>
      </c>
      <c r="F10" s="4">
        <v>110.57</v>
      </c>
      <c r="G10" s="3">
        <v>50.45</v>
      </c>
      <c r="H10" s="3">
        <v>209.91</v>
      </c>
      <c r="I10" s="3">
        <v>125.21</v>
      </c>
      <c r="J10" s="3">
        <v>14</v>
      </c>
      <c r="K10" s="3">
        <v>7.34</v>
      </c>
      <c r="L10" s="16">
        <v>2.1999999999999999E-2</v>
      </c>
      <c r="M10" s="3">
        <v>1</v>
      </c>
    </row>
    <row r="11" spans="1:13" x14ac:dyDescent="0.25">
      <c r="A11" s="3" t="s">
        <v>141</v>
      </c>
      <c r="B11" s="3">
        <v>34</v>
      </c>
      <c r="C11" s="3">
        <v>5.45</v>
      </c>
      <c r="D11" s="3">
        <v>6</v>
      </c>
      <c r="E11" s="16">
        <v>0</v>
      </c>
      <c r="F11" s="4">
        <v>110.04</v>
      </c>
      <c r="G11" s="3">
        <v>40.18</v>
      </c>
      <c r="H11" s="3">
        <v>239.52</v>
      </c>
      <c r="I11" s="3">
        <v>99.9</v>
      </c>
      <c r="J11" s="3">
        <v>1</v>
      </c>
      <c r="K11" s="3">
        <v>10.26</v>
      </c>
      <c r="L11" s="16">
        <v>0.17649999999999999</v>
      </c>
      <c r="M11" s="3">
        <v>1</v>
      </c>
    </row>
    <row r="12" spans="1:13" x14ac:dyDescent="0.25">
      <c r="A12" s="3" t="s">
        <v>156</v>
      </c>
      <c r="B12" s="3">
        <v>1943</v>
      </c>
      <c r="C12" s="3">
        <v>9.1300000000000008</v>
      </c>
      <c r="D12" s="3">
        <v>10</v>
      </c>
      <c r="E12" s="16">
        <v>0.1</v>
      </c>
      <c r="F12" s="4">
        <v>109.51</v>
      </c>
      <c r="G12" s="3">
        <v>52.43</v>
      </c>
      <c r="H12" s="3">
        <v>201.4</v>
      </c>
      <c r="I12" s="3">
        <v>114.69</v>
      </c>
      <c r="J12" s="3">
        <v>10</v>
      </c>
      <c r="K12" s="3">
        <v>6.04</v>
      </c>
      <c r="L12" s="16">
        <v>5.1000000000000004E-3</v>
      </c>
      <c r="M12" s="3">
        <v>1</v>
      </c>
    </row>
    <row r="13" spans="1:13" x14ac:dyDescent="0.25">
      <c r="A13" s="3" t="s">
        <v>166</v>
      </c>
      <c r="B13" s="3">
        <v>442</v>
      </c>
      <c r="C13" s="3">
        <v>19.350000000000001</v>
      </c>
      <c r="D13" s="3">
        <v>21</v>
      </c>
      <c r="E13" s="16">
        <v>4.8000000000000001E-2</v>
      </c>
      <c r="F13" s="4">
        <v>108.55</v>
      </c>
      <c r="G13" s="3">
        <v>67.17</v>
      </c>
      <c r="H13" s="3">
        <v>165.94</v>
      </c>
      <c r="I13" s="3">
        <v>119.42</v>
      </c>
      <c r="J13" s="3">
        <v>19</v>
      </c>
      <c r="K13" s="3">
        <v>10.31</v>
      </c>
      <c r="L13" s="16">
        <v>4.7500000000000001E-2</v>
      </c>
      <c r="M13" s="3">
        <v>2</v>
      </c>
    </row>
    <row r="14" spans="1:13" x14ac:dyDescent="0.25">
      <c r="A14" s="3" t="s">
        <v>155</v>
      </c>
      <c r="B14" s="3">
        <v>71</v>
      </c>
      <c r="C14" s="3">
        <v>12.14</v>
      </c>
      <c r="D14" s="3">
        <v>13</v>
      </c>
      <c r="E14" s="16">
        <v>0.23100000000000001</v>
      </c>
      <c r="F14" s="4">
        <v>107.05</v>
      </c>
      <c r="G14" s="3">
        <v>56.94</v>
      </c>
      <c r="H14" s="3">
        <v>183.06</v>
      </c>
      <c r="I14" s="3">
        <v>110.98</v>
      </c>
      <c r="J14" s="3">
        <v>20</v>
      </c>
      <c r="K14" s="3">
        <v>16.8</v>
      </c>
      <c r="L14" s="16">
        <v>0.18310000000000001</v>
      </c>
      <c r="M14" s="3">
        <v>1</v>
      </c>
    </row>
    <row r="15" spans="1:13" x14ac:dyDescent="0.25">
      <c r="A15" s="3" t="s">
        <v>171</v>
      </c>
      <c r="B15" s="3">
        <v>755</v>
      </c>
      <c r="C15" s="3">
        <v>6.76</v>
      </c>
      <c r="D15" s="3">
        <v>7</v>
      </c>
      <c r="E15" s="16">
        <v>0.28599999999999998</v>
      </c>
      <c r="F15" s="4">
        <v>103.49</v>
      </c>
      <c r="G15" s="3">
        <v>41.46</v>
      </c>
      <c r="H15" s="3">
        <v>213.25</v>
      </c>
      <c r="I15" s="3">
        <v>100.11</v>
      </c>
      <c r="J15" s="3">
        <v>2</v>
      </c>
      <c r="K15" s="3">
        <v>6.71</v>
      </c>
      <c r="L15" s="16">
        <v>9.2999999999999992E-3</v>
      </c>
      <c r="M15" s="3">
        <v>0</v>
      </c>
    </row>
    <row r="16" spans="1:13" x14ac:dyDescent="0.25">
      <c r="A16" s="3" t="s">
        <v>161</v>
      </c>
      <c r="B16" s="3">
        <v>1352</v>
      </c>
      <c r="C16" s="3">
        <v>27.41</v>
      </c>
      <c r="D16" s="3">
        <v>28</v>
      </c>
      <c r="E16" s="16">
        <v>0</v>
      </c>
      <c r="F16" s="4">
        <v>102.14</v>
      </c>
      <c r="G16" s="3">
        <v>67.849999999999994</v>
      </c>
      <c r="H16" s="3">
        <v>147.62</v>
      </c>
      <c r="I16" s="3">
        <v>99.29</v>
      </c>
      <c r="J16" s="3">
        <v>15</v>
      </c>
      <c r="K16" s="3">
        <v>4.1399999999999997</v>
      </c>
      <c r="L16" s="16">
        <v>2.07E-2</v>
      </c>
      <c r="M16" s="3">
        <v>1</v>
      </c>
    </row>
    <row r="17" spans="1:13" x14ac:dyDescent="0.25">
      <c r="A17" s="3" t="s">
        <v>149</v>
      </c>
      <c r="B17" s="3">
        <v>304</v>
      </c>
      <c r="C17" s="3">
        <v>13.07</v>
      </c>
      <c r="D17" s="3">
        <v>13</v>
      </c>
      <c r="E17" s="16">
        <v>0.154</v>
      </c>
      <c r="F17" s="4">
        <v>99.46</v>
      </c>
      <c r="G17" s="3">
        <v>52.91</v>
      </c>
      <c r="H17" s="3">
        <v>170.09</v>
      </c>
      <c r="I17" s="3">
        <v>105.01</v>
      </c>
      <c r="J17" s="3">
        <v>16</v>
      </c>
      <c r="K17" s="3">
        <v>6.8</v>
      </c>
      <c r="L17" s="16">
        <v>4.2799999999999998E-2</v>
      </c>
      <c r="M17" s="3">
        <v>0</v>
      </c>
    </row>
    <row r="18" spans="1:13" x14ac:dyDescent="0.25">
      <c r="A18" s="3" t="s">
        <v>159</v>
      </c>
      <c r="B18" s="3">
        <v>1527</v>
      </c>
      <c r="C18" s="3">
        <v>73.39</v>
      </c>
      <c r="D18" s="3">
        <v>72</v>
      </c>
      <c r="E18" s="16">
        <v>0</v>
      </c>
      <c r="F18" s="4">
        <v>98.11</v>
      </c>
      <c r="G18" s="3">
        <v>76.760000000000005</v>
      </c>
      <c r="H18" s="3">
        <v>123.56</v>
      </c>
      <c r="I18" s="3">
        <v>104.99</v>
      </c>
      <c r="J18" s="3">
        <v>57</v>
      </c>
      <c r="K18" s="3">
        <v>7</v>
      </c>
      <c r="L18" s="16">
        <v>4.7199999999999999E-2</v>
      </c>
      <c r="M18" s="3">
        <v>-1</v>
      </c>
    </row>
    <row r="19" spans="1:13" x14ac:dyDescent="0.25">
      <c r="A19" s="3" t="s">
        <v>150</v>
      </c>
      <c r="B19" s="3">
        <v>395</v>
      </c>
      <c r="C19" s="3">
        <v>50.31</v>
      </c>
      <c r="D19" s="3">
        <v>48</v>
      </c>
      <c r="E19" s="16">
        <v>4.2000000000000003E-2</v>
      </c>
      <c r="F19" s="4">
        <v>95.42</v>
      </c>
      <c r="G19" s="3">
        <v>70.349999999999994</v>
      </c>
      <c r="H19" s="3">
        <v>126.51</v>
      </c>
      <c r="I19" s="3">
        <v>93.62</v>
      </c>
      <c r="J19" s="3">
        <v>73</v>
      </c>
      <c r="K19" s="3">
        <v>11.03</v>
      </c>
      <c r="L19" s="16">
        <v>0.1215</v>
      </c>
      <c r="M19" s="3">
        <v>-2</v>
      </c>
    </row>
    <row r="20" spans="1:13" x14ac:dyDescent="0.25">
      <c r="A20" s="3" t="s">
        <v>160</v>
      </c>
      <c r="B20" s="3">
        <v>19</v>
      </c>
      <c r="C20" s="3">
        <v>11.65</v>
      </c>
      <c r="D20" s="3">
        <v>11</v>
      </c>
      <c r="E20" s="16">
        <v>0</v>
      </c>
      <c r="F20" s="4">
        <v>94.41</v>
      </c>
      <c r="G20" s="3">
        <v>47.06</v>
      </c>
      <c r="H20" s="3">
        <v>168.93</v>
      </c>
      <c r="I20" s="3">
        <v>95.81</v>
      </c>
      <c r="J20" s="3">
        <v>2</v>
      </c>
      <c r="K20" s="3">
        <v>12.11</v>
      </c>
      <c r="L20" s="16">
        <v>0.57889999999999997</v>
      </c>
      <c r="M20" s="3">
        <v>-1</v>
      </c>
    </row>
    <row r="21" spans="1:13" x14ac:dyDescent="0.25">
      <c r="A21" s="3" t="s">
        <v>147</v>
      </c>
      <c r="B21" s="3">
        <v>875</v>
      </c>
      <c r="C21" s="3">
        <v>160</v>
      </c>
      <c r="D21" s="3">
        <v>151</v>
      </c>
      <c r="E21" s="16">
        <v>1.2999999999999999E-2</v>
      </c>
      <c r="F21" s="4">
        <v>94.37</v>
      </c>
      <c r="G21" s="3">
        <v>79.92</v>
      </c>
      <c r="H21" s="3">
        <v>110.68</v>
      </c>
      <c r="I21" s="3">
        <v>107.72</v>
      </c>
      <c r="J21" s="3">
        <v>140</v>
      </c>
      <c r="K21" s="3">
        <v>10.69</v>
      </c>
      <c r="L21" s="16">
        <v>0.1726</v>
      </c>
      <c r="M21" s="3">
        <v>-9</v>
      </c>
    </row>
    <row r="22" spans="1:13" x14ac:dyDescent="0.25">
      <c r="A22" s="3" t="s">
        <v>158</v>
      </c>
      <c r="B22" s="3">
        <v>239</v>
      </c>
      <c r="C22" s="3">
        <v>79.69</v>
      </c>
      <c r="D22" s="3">
        <v>75</v>
      </c>
      <c r="E22" s="16">
        <v>2.7E-2</v>
      </c>
      <c r="F22" s="4">
        <v>94.12</v>
      </c>
      <c r="G22" s="3">
        <v>74.03</v>
      </c>
      <c r="H22" s="3">
        <v>117.98</v>
      </c>
      <c r="I22" s="3">
        <v>102.11</v>
      </c>
      <c r="J22" s="3">
        <v>56</v>
      </c>
      <c r="K22" s="3">
        <v>13.98</v>
      </c>
      <c r="L22" s="16">
        <v>0.31380000000000002</v>
      </c>
      <c r="M22" s="3">
        <v>-5</v>
      </c>
    </row>
    <row r="23" spans="1:13" x14ac:dyDescent="0.25">
      <c r="A23" s="3" t="s">
        <v>184</v>
      </c>
      <c r="B23" s="3">
        <v>1136</v>
      </c>
      <c r="C23" s="3">
        <v>4.2699999999999996</v>
      </c>
      <c r="D23" s="3">
        <v>4</v>
      </c>
      <c r="E23" s="16">
        <v>0</v>
      </c>
      <c r="F23" s="4">
        <v>93.65</v>
      </c>
      <c r="G23" s="3">
        <v>25.19</v>
      </c>
      <c r="H23" s="3">
        <v>239.76</v>
      </c>
      <c r="I23" s="3">
        <v>101.79</v>
      </c>
      <c r="J23" s="3">
        <v>7</v>
      </c>
      <c r="K23" s="3">
        <v>3.36</v>
      </c>
      <c r="L23" s="16">
        <v>3.5000000000000001E-3</v>
      </c>
      <c r="M23" s="3">
        <v>0</v>
      </c>
    </row>
    <row r="24" spans="1:13" x14ac:dyDescent="0.25">
      <c r="A24" s="3" t="s">
        <v>154</v>
      </c>
      <c r="B24" s="3">
        <v>2755</v>
      </c>
      <c r="C24" s="3">
        <v>440.35</v>
      </c>
      <c r="D24" s="3">
        <v>408</v>
      </c>
      <c r="E24" s="16">
        <v>1.2E-2</v>
      </c>
      <c r="F24" s="4">
        <v>92.65</v>
      </c>
      <c r="G24" s="3">
        <v>83.88</v>
      </c>
      <c r="H24" s="3">
        <v>102.1</v>
      </c>
      <c r="I24" s="3">
        <v>101.78</v>
      </c>
      <c r="J24" s="3">
        <v>257</v>
      </c>
      <c r="K24" s="3">
        <v>10.82</v>
      </c>
      <c r="L24" s="16">
        <v>0.14810000000000001</v>
      </c>
      <c r="M24" s="3">
        <v>-32</v>
      </c>
    </row>
    <row r="25" spans="1:13" x14ac:dyDescent="0.25">
      <c r="A25" s="3" t="s">
        <v>176</v>
      </c>
      <c r="B25" s="3">
        <v>140</v>
      </c>
      <c r="C25" s="3">
        <v>16.350000000000001</v>
      </c>
      <c r="D25" s="3">
        <v>15</v>
      </c>
      <c r="E25" s="16">
        <v>6.7000000000000004E-2</v>
      </c>
      <c r="F25" s="4">
        <v>91.73</v>
      </c>
      <c r="G25" s="3">
        <v>51.3</v>
      </c>
      <c r="H25" s="3">
        <v>151.30000000000001</v>
      </c>
      <c r="I25" s="3">
        <v>105.01</v>
      </c>
      <c r="J25" s="3">
        <v>10</v>
      </c>
      <c r="K25" s="3">
        <v>7.02</v>
      </c>
      <c r="L25" s="16">
        <v>0.1071</v>
      </c>
      <c r="M25" s="3">
        <v>-1</v>
      </c>
    </row>
    <row r="26" spans="1:13" x14ac:dyDescent="0.25">
      <c r="A26" s="3" t="s">
        <v>146</v>
      </c>
      <c r="B26" s="3">
        <v>248</v>
      </c>
      <c r="C26" s="3">
        <v>6.58</v>
      </c>
      <c r="D26" s="3">
        <v>6</v>
      </c>
      <c r="E26" s="16">
        <v>0</v>
      </c>
      <c r="F26" s="4">
        <v>91.2</v>
      </c>
      <c r="G26" s="3">
        <v>33.299999999999997</v>
      </c>
      <c r="H26" s="3">
        <v>198.51</v>
      </c>
      <c r="I26" s="3">
        <v>101.2</v>
      </c>
      <c r="J26" s="3">
        <v>11</v>
      </c>
      <c r="K26" s="3">
        <v>6.02</v>
      </c>
      <c r="L26" s="16">
        <v>2.4199999999999999E-2</v>
      </c>
      <c r="M26" s="3">
        <v>-1</v>
      </c>
    </row>
    <row r="27" spans="1:13" x14ac:dyDescent="0.25">
      <c r="A27" s="3" t="s">
        <v>152</v>
      </c>
      <c r="B27" s="3">
        <v>490</v>
      </c>
      <c r="C27" s="3">
        <v>37.33</v>
      </c>
      <c r="D27" s="3">
        <v>34</v>
      </c>
      <c r="E27" s="16">
        <v>0</v>
      </c>
      <c r="F27" s="4">
        <v>91.07</v>
      </c>
      <c r="G27" s="3">
        <v>63.06</v>
      </c>
      <c r="H27" s="3">
        <v>127.27</v>
      </c>
      <c r="I27" s="3">
        <v>102.78</v>
      </c>
      <c r="J27" s="3">
        <v>24</v>
      </c>
      <c r="K27" s="3">
        <v>7.68</v>
      </c>
      <c r="L27" s="16">
        <v>6.9400000000000003E-2</v>
      </c>
      <c r="M27" s="3">
        <v>-3</v>
      </c>
    </row>
    <row r="28" spans="1:13" x14ac:dyDescent="0.25">
      <c r="A28" s="3" t="s">
        <v>145</v>
      </c>
      <c r="B28" s="3">
        <v>552</v>
      </c>
      <c r="C28" s="3">
        <v>76.03</v>
      </c>
      <c r="D28" s="3">
        <v>68</v>
      </c>
      <c r="E28" s="16">
        <v>0</v>
      </c>
      <c r="F28" s="4">
        <v>89.43</v>
      </c>
      <c r="G28" s="3">
        <v>69.45</v>
      </c>
      <c r="H28" s="3">
        <v>113.38</v>
      </c>
      <c r="I28" s="3">
        <v>99.54</v>
      </c>
      <c r="J28" s="3">
        <v>54</v>
      </c>
      <c r="K28" s="3">
        <v>14.02</v>
      </c>
      <c r="L28" s="16">
        <v>0.1232</v>
      </c>
      <c r="M28" s="3">
        <v>-8</v>
      </c>
    </row>
    <row r="29" spans="1:13" x14ac:dyDescent="0.25">
      <c r="A29" s="3" t="s">
        <v>164</v>
      </c>
      <c r="B29" s="3">
        <v>508</v>
      </c>
      <c r="C29" s="3">
        <v>40.58</v>
      </c>
      <c r="D29" s="3">
        <v>36</v>
      </c>
      <c r="E29" s="16">
        <v>0.111</v>
      </c>
      <c r="F29" s="4">
        <v>88.72</v>
      </c>
      <c r="G29" s="3">
        <v>62.13</v>
      </c>
      <c r="H29" s="3">
        <v>122.83</v>
      </c>
      <c r="I29" s="3">
        <v>91.24</v>
      </c>
      <c r="J29" s="3">
        <v>10</v>
      </c>
      <c r="K29" s="3">
        <v>8.33</v>
      </c>
      <c r="L29" s="16">
        <v>7.0900000000000005E-2</v>
      </c>
      <c r="M29" s="3">
        <v>-5</v>
      </c>
    </row>
    <row r="30" spans="1:13" x14ac:dyDescent="0.25">
      <c r="A30" s="3" t="s">
        <v>168</v>
      </c>
      <c r="B30" s="3">
        <v>404</v>
      </c>
      <c r="C30" s="3">
        <v>14.79</v>
      </c>
      <c r="D30" s="3">
        <v>13</v>
      </c>
      <c r="E30" s="16">
        <v>0</v>
      </c>
      <c r="F30" s="4">
        <v>87.92</v>
      </c>
      <c r="G30" s="3">
        <v>46.77</v>
      </c>
      <c r="H30" s="3">
        <v>150.36000000000001</v>
      </c>
      <c r="I30" s="3">
        <v>97.15</v>
      </c>
      <c r="J30" s="3">
        <v>5</v>
      </c>
      <c r="K30" s="3">
        <v>5.38</v>
      </c>
      <c r="L30" s="16">
        <v>3.2199999999999999E-2</v>
      </c>
      <c r="M30" s="3">
        <v>-2</v>
      </c>
    </row>
    <row r="31" spans="1:13" x14ac:dyDescent="0.25">
      <c r="A31" s="3" t="s">
        <v>175</v>
      </c>
      <c r="B31" s="3">
        <v>220</v>
      </c>
      <c r="C31" s="3">
        <v>11.67</v>
      </c>
      <c r="D31" s="3">
        <v>10</v>
      </c>
      <c r="E31" s="16">
        <v>0.1</v>
      </c>
      <c r="F31" s="4">
        <v>85.68</v>
      </c>
      <c r="G31" s="3">
        <v>41.02</v>
      </c>
      <c r="H31" s="3">
        <v>157.58000000000001</v>
      </c>
      <c r="I31" s="3">
        <v>86.72</v>
      </c>
      <c r="J31" s="3">
        <v>20</v>
      </c>
      <c r="K31" s="3">
        <v>7.29</v>
      </c>
      <c r="L31" s="16">
        <v>4.5499999999999999E-2</v>
      </c>
      <c r="M31" s="3">
        <v>-2</v>
      </c>
    </row>
    <row r="32" spans="1:13" x14ac:dyDescent="0.25">
      <c r="A32" s="3" t="s">
        <v>169</v>
      </c>
      <c r="B32" s="3">
        <v>1177</v>
      </c>
      <c r="C32" s="3">
        <v>31.52</v>
      </c>
      <c r="D32" s="3">
        <v>27</v>
      </c>
      <c r="E32" s="16">
        <v>7.3999999999999996E-2</v>
      </c>
      <c r="F32" s="4">
        <v>85.66</v>
      </c>
      <c r="G32" s="3">
        <v>56.43</v>
      </c>
      <c r="H32" s="3">
        <v>124.63</v>
      </c>
      <c r="I32" s="3">
        <v>96.82</v>
      </c>
      <c r="J32" s="3">
        <v>33</v>
      </c>
      <c r="K32" s="3">
        <v>5.05</v>
      </c>
      <c r="L32" s="16">
        <v>2.29E-2</v>
      </c>
      <c r="M32" s="3">
        <v>-5</v>
      </c>
    </row>
    <row r="33" spans="1:13" x14ac:dyDescent="0.25">
      <c r="A33" s="3" t="s">
        <v>182</v>
      </c>
      <c r="B33" s="3">
        <v>464</v>
      </c>
      <c r="C33" s="3">
        <v>44.1</v>
      </c>
      <c r="D33" s="3">
        <v>37</v>
      </c>
      <c r="E33" s="16">
        <v>0</v>
      </c>
      <c r="F33" s="4">
        <v>83.9</v>
      </c>
      <c r="G33" s="3">
        <v>59.06</v>
      </c>
      <c r="H33" s="3">
        <v>115.64</v>
      </c>
      <c r="I33" s="3">
        <v>100.3</v>
      </c>
      <c r="J33" s="3">
        <v>30</v>
      </c>
      <c r="K33" s="3">
        <v>13.22</v>
      </c>
      <c r="L33" s="16">
        <v>7.9699999999999993E-2</v>
      </c>
      <c r="M33" s="3">
        <v>-7</v>
      </c>
    </row>
    <row r="34" spans="1:13" x14ac:dyDescent="0.25">
      <c r="A34" s="3" t="s">
        <v>178</v>
      </c>
      <c r="B34" s="3">
        <v>180</v>
      </c>
      <c r="C34" s="3">
        <v>7.5</v>
      </c>
      <c r="D34" s="3">
        <v>6</v>
      </c>
      <c r="E34" s="16">
        <v>0.33300000000000002</v>
      </c>
      <c r="F34" s="4">
        <v>79.959999999999994</v>
      </c>
      <c r="G34" s="3">
        <v>29.2</v>
      </c>
      <c r="H34" s="3">
        <v>174.05</v>
      </c>
      <c r="I34" s="3">
        <v>78.099999999999994</v>
      </c>
      <c r="J34" s="3">
        <v>14</v>
      </c>
      <c r="K34" s="3">
        <v>5.26</v>
      </c>
      <c r="L34" s="16">
        <v>3.3300000000000003E-2</v>
      </c>
      <c r="M34" s="3">
        <v>-2</v>
      </c>
    </row>
    <row r="35" spans="1:13" x14ac:dyDescent="0.25">
      <c r="A35" s="3" t="s">
        <v>165</v>
      </c>
      <c r="B35" s="3">
        <v>768</v>
      </c>
      <c r="C35" s="3">
        <v>96.36</v>
      </c>
      <c r="D35" s="3">
        <v>77</v>
      </c>
      <c r="E35" s="16">
        <v>1.2999999999999999E-2</v>
      </c>
      <c r="F35" s="6">
        <v>79.91</v>
      </c>
      <c r="G35" s="3">
        <v>63.06</v>
      </c>
      <c r="H35" s="3">
        <v>99.87</v>
      </c>
      <c r="I35" s="3">
        <v>86.06</v>
      </c>
      <c r="J35" s="3">
        <v>50</v>
      </c>
      <c r="K35" s="3">
        <v>9.64</v>
      </c>
      <c r="L35" s="16">
        <v>0.1003</v>
      </c>
      <c r="M35" s="3">
        <v>-19</v>
      </c>
    </row>
    <row r="36" spans="1:13" x14ac:dyDescent="0.25">
      <c r="A36" s="3" t="s">
        <v>172</v>
      </c>
      <c r="B36" s="3">
        <v>736</v>
      </c>
      <c r="C36" s="3">
        <v>143.08000000000001</v>
      </c>
      <c r="D36" s="3">
        <v>111</v>
      </c>
      <c r="E36" s="16">
        <v>8.9999999999999993E-3</v>
      </c>
      <c r="F36" s="6">
        <v>77.58</v>
      </c>
      <c r="G36" s="3">
        <v>63.82</v>
      </c>
      <c r="H36" s="3">
        <v>93.43</v>
      </c>
      <c r="I36" s="3">
        <v>89.28</v>
      </c>
      <c r="J36" s="3">
        <v>79</v>
      </c>
      <c r="K36" s="3">
        <v>11.74</v>
      </c>
      <c r="L36" s="16">
        <v>0.15079999999999999</v>
      </c>
      <c r="M36" s="3">
        <v>-32</v>
      </c>
    </row>
    <row r="37" spans="1:13" x14ac:dyDescent="0.25">
      <c r="A37" s="3" t="s">
        <v>162</v>
      </c>
      <c r="B37" s="3">
        <v>77</v>
      </c>
      <c r="C37" s="3">
        <v>13.27</v>
      </c>
      <c r="D37" s="3">
        <v>10</v>
      </c>
      <c r="E37" s="16">
        <v>0.1</v>
      </c>
      <c r="F37" s="4">
        <v>75.37</v>
      </c>
      <c r="G37" s="3">
        <v>36.08</v>
      </c>
      <c r="H37" s="3">
        <v>138.62</v>
      </c>
      <c r="I37" s="3">
        <v>82.96</v>
      </c>
      <c r="J37" s="3">
        <v>28</v>
      </c>
      <c r="K37" s="3">
        <v>12.38</v>
      </c>
      <c r="L37" s="16">
        <v>0.12989999999999999</v>
      </c>
      <c r="M37" s="3">
        <v>-3</v>
      </c>
    </row>
    <row r="38" spans="1:13" x14ac:dyDescent="0.25">
      <c r="A38" s="3" t="s">
        <v>177</v>
      </c>
      <c r="B38" s="3">
        <v>58</v>
      </c>
      <c r="C38" s="3">
        <v>8.0399999999999991</v>
      </c>
      <c r="D38" s="3">
        <v>6</v>
      </c>
      <c r="E38" s="16">
        <v>0.16700000000000001</v>
      </c>
      <c r="F38" s="4">
        <v>74.66</v>
      </c>
      <c r="G38" s="3">
        <v>27.26</v>
      </c>
      <c r="H38" s="3">
        <v>162.51</v>
      </c>
      <c r="I38" s="3">
        <v>78.66</v>
      </c>
      <c r="J38" s="3">
        <v>20</v>
      </c>
      <c r="K38" s="3">
        <v>13.71</v>
      </c>
      <c r="L38" s="16">
        <v>0.10340000000000001</v>
      </c>
      <c r="M38" s="3">
        <v>-2</v>
      </c>
    </row>
    <row r="39" spans="1:13" x14ac:dyDescent="0.25">
      <c r="A39" s="3" t="s">
        <v>170</v>
      </c>
      <c r="B39" s="3">
        <v>1786</v>
      </c>
      <c r="C39" s="3">
        <v>72.260000000000005</v>
      </c>
      <c r="D39" s="3">
        <v>53</v>
      </c>
      <c r="E39" s="16">
        <v>1.9E-2</v>
      </c>
      <c r="F39" s="6">
        <v>73.34</v>
      </c>
      <c r="G39" s="3">
        <v>54.94</v>
      </c>
      <c r="H39" s="3">
        <v>95.94</v>
      </c>
      <c r="I39" s="3">
        <v>77.739999999999995</v>
      </c>
      <c r="J39" s="3">
        <v>54</v>
      </c>
      <c r="K39" s="3">
        <v>8.1300000000000008</v>
      </c>
      <c r="L39" s="16">
        <v>2.9700000000000001E-2</v>
      </c>
      <c r="M39" s="3">
        <v>-19</v>
      </c>
    </row>
    <row r="40" spans="1:13" x14ac:dyDescent="0.25">
      <c r="A40" s="3" t="s">
        <v>181</v>
      </c>
      <c r="B40" s="3">
        <v>398</v>
      </c>
      <c r="C40" s="3">
        <v>11.21</v>
      </c>
      <c r="D40" s="3">
        <v>8</v>
      </c>
      <c r="E40" s="16">
        <v>0.125</v>
      </c>
      <c r="F40" s="4">
        <v>71.34</v>
      </c>
      <c r="G40" s="3">
        <v>30.72</v>
      </c>
      <c r="H40" s="3">
        <v>140.58000000000001</v>
      </c>
      <c r="I40" s="3">
        <v>74.77</v>
      </c>
      <c r="J40" s="3">
        <v>11</v>
      </c>
      <c r="K40" s="3">
        <v>4.7300000000000004</v>
      </c>
      <c r="L40" s="16">
        <v>2.01E-2</v>
      </c>
      <c r="M40" s="3">
        <v>-3</v>
      </c>
    </row>
    <row r="41" spans="1:13" x14ac:dyDescent="0.25">
      <c r="A41" s="3" t="s">
        <v>153</v>
      </c>
      <c r="B41" s="3">
        <v>557</v>
      </c>
      <c r="C41" s="3">
        <v>47.91</v>
      </c>
      <c r="D41" s="3">
        <v>33</v>
      </c>
      <c r="E41" s="16">
        <v>0</v>
      </c>
      <c r="F41" s="6">
        <v>68.88</v>
      </c>
      <c r="G41" s="3">
        <v>47.41</v>
      </c>
      <c r="H41" s="3">
        <v>96.74</v>
      </c>
      <c r="I41" s="3">
        <v>79.45</v>
      </c>
      <c r="J41" s="3">
        <v>15</v>
      </c>
      <c r="K41" s="3">
        <v>10.29</v>
      </c>
      <c r="L41" s="16">
        <v>5.9200000000000003E-2</v>
      </c>
      <c r="M41" s="3">
        <v>-15</v>
      </c>
    </row>
    <row r="42" spans="1:13" x14ac:dyDescent="0.25">
      <c r="A42" s="3" t="s">
        <v>187</v>
      </c>
      <c r="B42" s="3">
        <v>1175</v>
      </c>
      <c r="C42" s="3">
        <v>11.78</v>
      </c>
      <c r="D42" s="3">
        <v>8</v>
      </c>
      <c r="E42" s="16">
        <v>0</v>
      </c>
      <c r="F42" s="4">
        <v>67.900000000000006</v>
      </c>
      <c r="G42" s="3">
        <v>29.24</v>
      </c>
      <c r="H42" s="3">
        <v>133.80000000000001</v>
      </c>
      <c r="I42" s="3">
        <v>76.58</v>
      </c>
      <c r="J42" s="3">
        <v>6</v>
      </c>
      <c r="K42" s="3">
        <v>5.58</v>
      </c>
      <c r="L42" s="16">
        <v>6.7999999999999996E-3</v>
      </c>
      <c r="M42" s="3">
        <v>-4</v>
      </c>
    </row>
    <row r="43" spans="1:13" x14ac:dyDescent="0.25">
      <c r="A43" s="3" t="s">
        <v>174</v>
      </c>
      <c r="B43" s="3">
        <v>265</v>
      </c>
      <c r="C43" s="3">
        <v>18.39</v>
      </c>
      <c r="D43" s="3">
        <v>12</v>
      </c>
      <c r="E43" s="16">
        <v>8.3000000000000004E-2</v>
      </c>
      <c r="F43" s="4">
        <v>65.25</v>
      </c>
      <c r="G43" s="3">
        <v>33.68</v>
      </c>
      <c r="H43" s="3">
        <v>113.99</v>
      </c>
      <c r="I43" s="3">
        <v>63.18</v>
      </c>
      <c r="J43" s="3">
        <v>14</v>
      </c>
      <c r="K43" s="3">
        <v>6.35</v>
      </c>
      <c r="L43" s="16">
        <v>4.53E-2</v>
      </c>
      <c r="M43" s="3">
        <v>-6</v>
      </c>
    </row>
    <row r="44" spans="1:13" x14ac:dyDescent="0.25">
      <c r="A44" s="3" t="s">
        <v>151</v>
      </c>
      <c r="B44" s="3">
        <v>496</v>
      </c>
      <c r="C44" s="3">
        <v>8</v>
      </c>
      <c r="D44" s="3">
        <v>5</v>
      </c>
      <c r="E44" s="16">
        <v>0.2</v>
      </c>
      <c r="F44" s="4">
        <v>62.52</v>
      </c>
      <c r="G44" s="3">
        <v>20.149999999999999</v>
      </c>
      <c r="H44" s="3">
        <v>145.9</v>
      </c>
      <c r="I44" s="3">
        <v>73.62</v>
      </c>
      <c r="J44" s="3">
        <v>3</v>
      </c>
      <c r="K44" s="3">
        <v>7.15</v>
      </c>
      <c r="L44" s="16">
        <v>1.01E-2</v>
      </c>
      <c r="M44" s="3">
        <v>-3</v>
      </c>
    </row>
    <row r="45" spans="1:13" x14ac:dyDescent="0.25">
      <c r="A45" s="3" t="s">
        <v>157</v>
      </c>
      <c r="B45" s="3">
        <v>1609</v>
      </c>
      <c r="C45" s="3">
        <v>14.4</v>
      </c>
      <c r="D45" s="3">
        <v>9</v>
      </c>
      <c r="E45" s="16">
        <v>0</v>
      </c>
      <c r="F45" s="4">
        <v>62.5</v>
      </c>
      <c r="G45" s="3">
        <v>28.52</v>
      </c>
      <c r="H45" s="3">
        <v>118.65</v>
      </c>
      <c r="I45" s="3">
        <v>61.11</v>
      </c>
      <c r="J45" s="3">
        <v>9</v>
      </c>
      <c r="K45" s="3">
        <v>3.49</v>
      </c>
      <c r="L45" s="16">
        <v>5.5999999999999999E-3</v>
      </c>
      <c r="M45" s="3">
        <v>-5</v>
      </c>
    </row>
    <row r="46" spans="1:13" x14ac:dyDescent="0.25">
      <c r="A46" s="3" t="s">
        <v>167</v>
      </c>
      <c r="B46" s="3">
        <v>168</v>
      </c>
      <c r="C46" s="3">
        <v>24.88</v>
      </c>
      <c r="D46" s="3">
        <v>15</v>
      </c>
      <c r="E46" s="16">
        <v>6.7000000000000004E-2</v>
      </c>
      <c r="F46" s="6">
        <v>60.28</v>
      </c>
      <c r="G46" s="3">
        <v>33.71</v>
      </c>
      <c r="H46" s="3">
        <v>99.43</v>
      </c>
      <c r="I46" s="3">
        <v>69.900000000000006</v>
      </c>
      <c r="J46" s="3">
        <v>11</v>
      </c>
      <c r="K46" s="3">
        <v>6.02</v>
      </c>
      <c r="L46" s="16">
        <v>8.9300000000000004E-2</v>
      </c>
      <c r="M46" s="3">
        <v>-10</v>
      </c>
    </row>
    <row r="47" spans="1:13" x14ac:dyDescent="0.25">
      <c r="A47" s="3" t="s">
        <v>190</v>
      </c>
      <c r="B47" s="3">
        <v>3656</v>
      </c>
      <c r="C47" s="3">
        <v>3.72</v>
      </c>
      <c r="D47" s="3">
        <v>2</v>
      </c>
      <c r="E47" s="16">
        <v>0.5</v>
      </c>
      <c r="F47" s="4">
        <v>53.74</v>
      </c>
      <c r="G47" s="3">
        <v>6.04</v>
      </c>
      <c r="H47" s="3">
        <v>194.03</v>
      </c>
      <c r="I47" s="3">
        <v>48.74</v>
      </c>
      <c r="J47" s="3">
        <v>4</v>
      </c>
      <c r="K47" s="3">
        <v>1.66</v>
      </c>
      <c r="L47" s="16">
        <v>5.0000000000000001E-4</v>
      </c>
      <c r="M47" s="3">
        <v>-2</v>
      </c>
    </row>
    <row r="48" spans="1:13" x14ac:dyDescent="0.25">
      <c r="A48" s="3" t="s">
        <v>142</v>
      </c>
      <c r="B48" s="3">
        <v>652</v>
      </c>
      <c r="C48" s="3">
        <v>13.41</v>
      </c>
      <c r="D48" s="3">
        <v>7</v>
      </c>
      <c r="E48" s="16">
        <v>0</v>
      </c>
      <c r="F48" s="4">
        <v>52.22</v>
      </c>
      <c r="G48" s="3">
        <v>20.92</v>
      </c>
      <c r="H48" s="3">
        <v>107.59</v>
      </c>
      <c r="I48" s="3">
        <v>51.79</v>
      </c>
      <c r="J48" s="3">
        <v>0</v>
      </c>
      <c r="K48" s="3">
        <v>0</v>
      </c>
      <c r="L48" s="16">
        <v>1.0699999999999999E-2</v>
      </c>
      <c r="M48" s="3">
        <v>-6</v>
      </c>
    </row>
    <row r="49" spans="1:13" x14ac:dyDescent="0.25">
      <c r="A49" s="3" t="s">
        <v>179</v>
      </c>
      <c r="B49" s="3">
        <v>2910</v>
      </c>
      <c r="C49" s="3">
        <v>21.2</v>
      </c>
      <c r="D49" s="3">
        <v>11</v>
      </c>
      <c r="E49" s="16">
        <v>0</v>
      </c>
      <c r="F49" s="6">
        <v>51.89</v>
      </c>
      <c r="G49" s="3">
        <v>25.87</v>
      </c>
      <c r="H49" s="3">
        <v>92.85</v>
      </c>
      <c r="I49" s="3">
        <v>57.61</v>
      </c>
      <c r="J49" s="3">
        <v>23</v>
      </c>
      <c r="K49" s="3">
        <v>2.95</v>
      </c>
      <c r="L49" s="16">
        <v>3.8E-3</v>
      </c>
      <c r="M49" s="3">
        <v>-10</v>
      </c>
    </row>
    <row r="50" spans="1:13" x14ac:dyDescent="0.25">
      <c r="A50" s="3" t="s">
        <v>183</v>
      </c>
      <c r="B50" s="3">
        <v>244</v>
      </c>
      <c r="C50" s="3">
        <v>26.43</v>
      </c>
      <c r="D50" s="3">
        <v>13</v>
      </c>
      <c r="E50" s="16">
        <v>0</v>
      </c>
      <c r="F50" s="6">
        <v>49.18</v>
      </c>
      <c r="G50" s="3">
        <v>26.16</v>
      </c>
      <c r="H50" s="3">
        <v>84.11</v>
      </c>
      <c r="I50" s="3">
        <v>52.03</v>
      </c>
      <c r="J50" s="3">
        <v>12</v>
      </c>
      <c r="K50" s="3">
        <v>7.7</v>
      </c>
      <c r="L50" s="16">
        <v>5.33E-2</v>
      </c>
      <c r="M50" s="3">
        <v>-13</v>
      </c>
    </row>
    <row r="51" spans="1:13" x14ac:dyDescent="0.25">
      <c r="A51" s="3" t="s">
        <v>173</v>
      </c>
      <c r="B51" s="3">
        <v>897</v>
      </c>
      <c r="C51" s="3">
        <v>6.38</v>
      </c>
      <c r="D51" s="3">
        <v>3</v>
      </c>
      <c r="E51" s="16">
        <v>0</v>
      </c>
      <c r="F51" s="4">
        <v>47.04</v>
      </c>
      <c r="G51" s="3">
        <v>9.4499999999999993</v>
      </c>
      <c r="H51" s="3">
        <v>137.44</v>
      </c>
      <c r="I51" s="3">
        <v>47.14</v>
      </c>
      <c r="J51" s="3">
        <v>4</v>
      </c>
      <c r="K51" s="3">
        <v>5.37</v>
      </c>
      <c r="L51" s="16">
        <v>3.3E-3</v>
      </c>
      <c r="M51" s="3">
        <v>-3</v>
      </c>
    </row>
    <row r="52" spans="1:13" x14ac:dyDescent="0.25">
      <c r="A52" s="3" t="s">
        <v>163</v>
      </c>
      <c r="B52" s="3">
        <v>286</v>
      </c>
      <c r="C52" s="3">
        <v>14.96</v>
      </c>
      <c r="D52" s="3">
        <v>7</v>
      </c>
      <c r="E52" s="16">
        <v>0</v>
      </c>
      <c r="F52" s="6">
        <v>46.81</v>
      </c>
      <c r="G52" s="3">
        <v>18.75</v>
      </c>
      <c r="H52" s="3">
        <v>96.44</v>
      </c>
      <c r="I52" s="3">
        <v>51.15</v>
      </c>
      <c r="J52" s="3">
        <v>12</v>
      </c>
      <c r="K52" s="3">
        <v>11.34</v>
      </c>
      <c r="L52" s="16">
        <v>2.4500000000000001E-2</v>
      </c>
      <c r="M52" s="3">
        <v>-8</v>
      </c>
    </row>
    <row r="53" spans="1:13" x14ac:dyDescent="0.25">
      <c r="A53" s="3" t="s">
        <v>185</v>
      </c>
      <c r="B53" s="3">
        <v>114</v>
      </c>
      <c r="C53" s="3">
        <v>4.37</v>
      </c>
      <c r="D53" s="3">
        <v>2</v>
      </c>
      <c r="E53" s="16">
        <v>0</v>
      </c>
      <c r="F53" s="4">
        <v>45.78</v>
      </c>
      <c r="G53" s="3">
        <v>5.14</v>
      </c>
      <c r="H53" s="3">
        <v>165.29</v>
      </c>
      <c r="I53" s="3">
        <v>41.72</v>
      </c>
      <c r="J53" s="3">
        <v>1</v>
      </c>
      <c r="K53" s="3">
        <v>5.92</v>
      </c>
      <c r="L53" s="16">
        <v>1.7500000000000002E-2</v>
      </c>
      <c r="M53" s="3">
        <v>-2</v>
      </c>
    </row>
    <row r="54" spans="1:13" x14ac:dyDescent="0.25">
      <c r="A54" s="3" t="s">
        <v>186</v>
      </c>
      <c r="B54" s="3">
        <v>84</v>
      </c>
      <c r="C54" s="3">
        <v>8.86</v>
      </c>
      <c r="D54" s="3">
        <v>4</v>
      </c>
      <c r="E54" s="16">
        <v>0.25</v>
      </c>
      <c r="F54" s="4">
        <v>45.15</v>
      </c>
      <c r="G54" s="3">
        <v>12.15</v>
      </c>
      <c r="H54" s="3">
        <v>115.59</v>
      </c>
      <c r="I54" s="3">
        <v>49.18</v>
      </c>
      <c r="J54" s="3">
        <v>21</v>
      </c>
      <c r="K54" s="3">
        <v>9.24</v>
      </c>
      <c r="L54" s="16">
        <v>4.7600000000000003E-2</v>
      </c>
      <c r="M54" s="3">
        <v>-5</v>
      </c>
    </row>
    <row r="55" spans="1:13" x14ac:dyDescent="0.25">
      <c r="A55" s="3" t="s">
        <v>188</v>
      </c>
      <c r="B55" s="3">
        <v>602</v>
      </c>
      <c r="C55" s="3">
        <v>3.08</v>
      </c>
      <c r="D55" s="3">
        <v>1</v>
      </c>
      <c r="E55" s="16">
        <v>1</v>
      </c>
      <c r="F55" s="4">
        <v>32.47</v>
      </c>
      <c r="G55" s="3">
        <v>0.42</v>
      </c>
      <c r="H55" s="3">
        <v>180.64</v>
      </c>
      <c r="I55" s="3">
        <v>31.72</v>
      </c>
      <c r="J55" s="3">
        <v>2</v>
      </c>
      <c r="K55" s="3">
        <v>6.24</v>
      </c>
      <c r="L55" s="16">
        <v>1.6999999999999999E-3</v>
      </c>
      <c r="M55" s="3">
        <v>-2</v>
      </c>
    </row>
    <row r="56" spans="1:13" ht="14.45" x14ac:dyDescent="0.3">
      <c r="A56" s="3" t="s">
        <v>191</v>
      </c>
      <c r="B56" s="3">
        <v>67</v>
      </c>
      <c r="C56" s="3">
        <v>0.38</v>
      </c>
      <c r="D56" s="3">
        <v>0</v>
      </c>
      <c r="E56" s="3"/>
      <c r="F56" s="4">
        <v>0</v>
      </c>
      <c r="G56" s="3"/>
      <c r="H56" s="3">
        <v>953.56</v>
      </c>
      <c r="I56" s="3">
        <v>0</v>
      </c>
      <c r="J56" s="3">
        <v>0</v>
      </c>
      <c r="K56" s="3">
        <v>3.07</v>
      </c>
      <c r="L56" s="16">
        <v>0</v>
      </c>
      <c r="M56" s="3">
        <v>0</v>
      </c>
    </row>
    <row r="57" spans="1:13" x14ac:dyDescent="0.25">
      <c r="A57" s="3" t="s">
        <v>189</v>
      </c>
      <c r="B57" s="3">
        <v>137</v>
      </c>
      <c r="C57" s="3">
        <v>1.49</v>
      </c>
      <c r="D57" s="3">
        <v>0</v>
      </c>
      <c r="E57" s="3"/>
      <c r="F57" s="4">
        <v>0</v>
      </c>
      <c r="G57" s="3"/>
      <c r="H57" s="3">
        <v>246.48</v>
      </c>
      <c r="I57" s="3">
        <v>0</v>
      </c>
      <c r="J57" s="3">
        <v>0</v>
      </c>
      <c r="K57" s="3">
        <v>5.86</v>
      </c>
      <c r="L57" s="16">
        <v>0</v>
      </c>
      <c r="M57" s="3">
        <v>-1</v>
      </c>
    </row>
  </sheetData>
  <pageMargins left="0.7" right="0.7" top="0.75" bottom="0.75" header="0.3" footer="0.3"/>
  <pageSetup paperSize="9" scale="41" orientation="portrait" r:id="rId1"/>
  <headerFooter>
    <oddHeader>&amp;C&amp;"-,Bold"&amp;UHSMR by Diagnosis group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Layout" zoomScaleNormal="100" workbookViewId="0">
      <selection activeCell="A3" sqref="A3"/>
    </sheetView>
  </sheetViews>
  <sheetFormatPr defaultColWidth="9.140625" defaultRowHeight="15" x14ac:dyDescent="0.25"/>
  <cols>
    <col min="1" max="1" width="52.85546875" style="19" customWidth="1"/>
    <col min="2" max="13" width="4.7109375" style="20" customWidth="1"/>
    <col min="14" max="14" width="7" style="19" bestFit="1" customWidth="1"/>
    <col min="15" max="15" width="18.42578125" style="19" customWidth="1"/>
    <col min="16" max="16384" width="9.140625" style="19"/>
  </cols>
  <sheetData>
    <row r="1" spans="1:15" x14ac:dyDescent="0.25">
      <c r="A1" s="19" t="s">
        <v>255</v>
      </c>
    </row>
    <row r="3" spans="1:15" s="20" customFormat="1" ht="31.5" customHeight="1" x14ac:dyDescent="0.25">
      <c r="A3" s="32"/>
      <c r="B3" s="33" t="s">
        <v>252</v>
      </c>
      <c r="C3" s="33" t="s">
        <v>251</v>
      </c>
      <c r="D3" s="33" t="s">
        <v>250</v>
      </c>
      <c r="E3" s="33" t="s">
        <v>249</v>
      </c>
      <c r="F3" s="33" t="s">
        <v>248</v>
      </c>
      <c r="G3" s="33" t="s">
        <v>247</v>
      </c>
      <c r="H3" s="33" t="s">
        <v>246</v>
      </c>
      <c r="I3" s="33" t="s">
        <v>245</v>
      </c>
      <c r="J3" s="33" t="s">
        <v>244</v>
      </c>
      <c r="K3" s="33" t="s">
        <v>243</v>
      </c>
      <c r="L3" s="33" t="s">
        <v>275</v>
      </c>
      <c r="M3" s="33" t="s">
        <v>286</v>
      </c>
      <c r="N3" s="33" t="s">
        <v>233</v>
      </c>
      <c r="O3" s="22" t="s">
        <v>242</v>
      </c>
    </row>
    <row r="4" spans="1:15" x14ac:dyDescent="0.25">
      <c r="A4" s="30" t="s">
        <v>241</v>
      </c>
      <c r="B4" s="31">
        <v>6</v>
      </c>
      <c r="C4" s="31">
        <v>8</v>
      </c>
      <c r="D4" s="31">
        <v>5</v>
      </c>
      <c r="E4" s="31">
        <v>7</v>
      </c>
      <c r="F4" s="31">
        <v>10</v>
      </c>
      <c r="G4" s="31">
        <v>19</v>
      </c>
      <c r="H4" s="31">
        <v>12</v>
      </c>
      <c r="I4" s="31">
        <v>8</v>
      </c>
      <c r="J4" s="31">
        <v>6</v>
      </c>
      <c r="K4" s="31">
        <v>8</v>
      </c>
      <c r="L4" s="31">
        <v>5</v>
      </c>
      <c r="M4" s="31">
        <v>4</v>
      </c>
      <c r="N4" s="29">
        <v>98</v>
      </c>
      <c r="O4" s="21"/>
    </row>
    <row r="5" spans="1:15" x14ac:dyDescent="0.25">
      <c r="A5" s="30" t="s">
        <v>240</v>
      </c>
      <c r="B5" s="31">
        <v>2</v>
      </c>
      <c r="C5" s="31">
        <v>0</v>
      </c>
      <c r="D5" s="31">
        <v>1</v>
      </c>
      <c r="E5" s="31">
        <v>2</v>
      </c>
      <c r="F5" s="31">
        <v>1</v>
      </c>
      <c r="G5" s="31">
        <v>3</v>
      </c>
      <c r="H5" s="31">
        <v>2</v>
      </c>
      <c r="I5" s="31">
        <v>2</v>
      </c>
      <c r="J5" s="31">
        <v>2</v>
      </c>
      <c r="K5" s="31">
        <v>1</v>
      </c>
      <c r="L5" s="31">
        <v>1</v>
      </c>
      <c r="M5" s="31">
        <v>0</v>
      </c>
      <c r="N5" s="29">
        <v>17</v>
      </c>
      <c r="O5" s="21"/>
    </row>
    <row r="6" spans="1:15" x14ac:dyDescent="0.25">
      <c r="A6" s="30" t="s">
        <v>81</v>
      </c>
      <c r="B6" s="31">
        <v>13</v>
      </c>
      <c r="C6" s="31">
        <v>14</v>
      </c>
      <c r="D6" s="31">
        <v>12</v>
      </c>
      <c r="E6" s="31">
        <v>12</v>
      </c>
      <c r="F6" s="31">
        <v>19</v>
      </c>
      <c r="G6" s="31">
        <v>14</v>
      </c>
      <c r="H6" s="31">
        <v>10</v>
      </c>
      <c r="I6" s="31">
        <v>8</v>
      </c>
      <c r="J6" s="31">
        <v>14</v>
      </c>
      <c r="K6" s="31">
        <v>13</v>
      </c>
      <c r="L6" s="31">
        <v>9</v>
      </c>
      <c r="M6" s="31">
        <v>16</v>
      </c>
      <c r="N6" s="29">
        <v>154</v>
      </c>
      <c r="O6" s="21"/>
    </row>
    <row r="7" spans="1:15" x14ac:dyDescent="0.25">
      <c r="A7" s="30" t="s">
        <v>239</v>
      </c>
      <c r="B7" s="31">
        <v>7</v>
      </c>
      <c r="C7" s="31">
        <v>3</v>
      </c>
      <c r="D7" s="31">
        <v>1</v>
      </c>
      <c r="E7" s="31">
        <v>10</v>
      </c>
      <c r="F7" s="31">
        <v>8</v>
      </c>
      <c r="G7" s="31">
        <v>11</v>
      </c>
      <c r="H7" s="31">
        <v>7</v>
      </c>
      <c r="I7" s="31">
        <v>11</v>
      </c>
      <c r="J7" s="31">
        <v>7</v>
      </c>
      <c r="K7" s="31">
        <v>6</v>
      </c>
      <c r="L7" s="31">
        <v>3</v>
      </c>
      <c r="M7" s="31">
        <v>5</v>
      </c>
      <c r="N7" s="29">
        <v>79</v>
      </c>
      <c r="O7" s="21"/>
    </row>
    <row r="8" spans="1:15" x14ac:dyDescent="0.25">
      <c r="A8" s="30" t="s">
        <v>238</v>
      </c>
      <c r="B8" s="31">
        <v>7</v>
      </c>
      <c r="C8" s="31">
        <v>5</v>
      </c>
      <c r="D8" s="31">
        <v>8</v>
      </c>
      <c r="E8" s="31">
        <v>7</v>
      </c>
      <c r="F8" s="31">
        <v>8</v>
      </c>
      <c r="G8" s="31">
        <v>10</v>
      </c>
      <c r="H8" s="31">
        <v>6</v>
      </c>
      <c r="I8" s="31">
        <v>7</v>
      </c>
      <c r="J8" s="31">
        <v>6</v>
      </c>
      <c r="K8" s="31">
        <v>7</v>
      </c>
      <c r="L8" s="31">
        <v>7</v>
      </c>
      <c r="M8" s="31">
        <v>5</v>
      </c>
      <c r="N8" s="29">
        <v>83</v>
      </c>
      <c r="O8" s="21"/>
    </row>
    <row r="9" spans="1:15" x14ac:dyDescent="0.25">
      <c r="A9" s="30" t="s">
        <v>237</v>
      </c>
      <c r="B9" s="31">
        <v>5</v>
      </c>
      <c r="C9" s="31">
        <v>7</v>
      </c>
      <c r="D9" s="31">
        <v>3</v>
      </c>
      <c r="E9" s="31">
        <v>2</v>
      </c>
      <c r="F9" s="31">
        <v>8</v>
      </c>
      <c r="G9" s="31">
        <v>4</v>
      </c>
      <c r="H9" s="31">
        <v>5</v>
      </c>
      <c r="I9" s="31">
        <v>4</v>
      </c>
      <c r="J9" s="31">
        <v>5</v>
      </c>
      <c r="K9" s="31">
        <v>6</v>
      </c>
      <c r="L9" s="31">
        <v>5</v>
      </c>
      <c r="M9" s="31">
        <v>6</v>
      </c>
      <c r="N9" s="29">
        <v>60</v>
      </c>
      <c r="O9" s="21"/>
    </row>
    <row r="10" spans="1:15" x14ac:dyDescent="0.25">
      <c r="A10" s="30" t="s">
        <v>236</v>
      </c>
      <c r="B10" s="31">
        <v>1</v>
      </c>
      <c r="C10" s="31">
        <v>0</v>
      </c>
      <c r="D10" s="31">
        <v>0</v>
      </c>
      <c r="E10" s="31">
        <v>0</v>
      </c>
      <c r="F10" s="31">
        <v>2</v>
      </c>
      <c r="G10" s="31">
        <v>0</v>
      </c>
      <c r="H10" s="31">
        <v>1</v>
      </c>
      <c r="I10" s="31">
        <v>0</v>
      </c>
      <c r="J10" s="31">
        <v>0</v>
      </c>
      <c r="K10" s="31">
        <v>2</v>
      </c>
      <c r="L10" s="31">
        <v>0</v>
      </c>
      <c r="M10" s="31">
        <v>1</v>
      </c>
      <c r="N10" s="29">
        <v>7</v>
      </c>
      <c r="O10" s="21"/>
    </row>
    <row r="11" spans="1:15" x14ac:dyDescent="0.25">
      <c r="A11" s="30" t="s">
        <v>235</v>
      </c>
      <c r="B11" s="31">
        <v>1</v>
      </c>
      <c r="C11" s="31">
        <v>0</v>
      </c>
      <c r="D11" s="31">
        <v>1</v>
      </c>
      <c r="E11" s="31">
        <v>0</v>
      </c>
      <c r="F11" s="31">
        <v>0</v>
      </c>
      <c r="G11" s="31">
        <v>1</v>
      </c>
      <c r="H11" s="31">
        <v>0</v>
      </c>
      <c r="I11" s="31">
        <v>1</v>
      </c>
      <c r="J11" s="31">
        <v>3</v>
      </c>
      <c r="K11" s="31">
        <v>1</v>
      </c>
      <c r="L11" s="31">
        <v>0</v>
      </c>
      <c r="M11" s="31">
        <v>0</v>
      </c>
      <c r="N11" s="29">
        <v>8</v>
      </c>
      <c r="O11" s="21"/>
    </row>
    <row r="12" spans="1:15" x14ac:dyDescent="0.25">
      <c r="A12" s="30" t="s">
        <v>234</v>
      </c>
      <c r="B12" s="31">
        <v>0</v>
      </c>
      <c r="C12" s="31">
        <v>1</v>
      </c>
      <c r="D12" s="31">
        <v>1</v>
      </c>
      <c r="E12" s="31">
        <v>0</v>
      </c>
      <c r="F12" s="31">
        <v>0</v>
      </c>
      <c r="G12" s="31">
        <v>0</v>
      </c>
      <c r="H12" s="31">
        <v>0</v>
      </c>
      <c r="I12" s="31">
        <v>0</v>
      </c>
      <c r="J12" s="31">
        <v>1</v>
      </c>
      <c r="K12" s="31">
        <v>0</v>
      </c>
      <c r="L12" s="31">
        <v>0</v>
      </c>
      <c r="M12" s="31">
        <v>1</v>
      </c>
      <c r="N12" s="29">
        <v>4</v>
      </c>
      <c r="O12" s="21"/>
    </row>
    <row r="13" spans="1:15" x14ac:dyDescent="0.25">
      <c r="A13" s="30" t="s">
        <v>233</v>
      </c>
      <c r="B13" s="29">
        <v>42</v>
      </c>
      <c r="C13" s="29">
        <v>38</v>
      </c>
      <c r="D13" s="29">
        <v>32</v>
      </c>
      <c r="E13" s="29">
        <v>40</v>
      </c>
      <c r="F13" s="29">
        <v>56</v>
      </c>
      <c r="G13" s="29">
        <v>62</v>
      </c>
      <c r="H13" s="29">
        <v>43</v>
      </c>
      <c r="I13" s="29">
        <v>41</v>
      </c>
      <c r="J13" s="29">
        <v>44</v>
      </c>
      <c r="K13" s="29">
        <v>44</v>
      </c>
      <c r="L13" s="29">
        <v>30</v>
      </c>
      <c r="M13" s="29">
        <v>38</v>
      </c>
      <c r="N13" s="29">
        <v>510</v>
      </c>
      <c r="O13" s="21"/>
    </row>
  </sheetData>
  <sheetProtection formatCells="0" formatColumns="0" formatRows="0" insertColumns="0" insertRows="0" insertHyperlinks="0" deleteColumns="0" deleteRows="0" sort="0" autoFilter="0" pivotTables="0"/>
  <pageMargins left="0.7" right="0.7" top="0.75" bottom="0.75" header="0.3" footer="0.3"/>
  <pageSetup scale="90" orientation="landscape" r:id="rId1"/>
  <headerFooter>
    <oddHeader>&amp;C&amp;"-,Bold"&amp;UComplaint Rates</oddHeader>
  </headerFooter>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'Complaint rates'!B4:M4</xm:f>
              <xm:sqref>O4</xm:sqref>
            </x14:sparkline>
            <x14:sparkline>
              <xm:f>'Complaint rates'!B5:M5</xm:f>
              <xm:sqref>O5</xm:sqref>
            </x14:sparkline>
            <x14:sparkline>
              <xm:f>'Complaint rates'!B6:M6</xm:f>
              <xm:sqref>O6</xm:sqref>
            </x14:sparkline>
            <x14:sparkline>
              <xm:f>'Complaint rates'!B7:M7</xm:f>
              <xm:sqref>O7</xm:sqref>
            </x14:sparkline>
            <x14:sparkline>
              <xm:f>'Complaint rates'!B8:M8</xm:f>
              <xm:sqref>O8</xm:sqref>
            </x14:sparkline>
            <x14:sparkline>
              <xm:f>'Complaint rates'!B9:M9</xm:f>
              <xm:sqref>O9</xm:sqref>
            </x14:sparkline>
            <x14:sparkline>
              <xm:f>'Complaint rates'!B10:M10</xm:f>
              <xm:sqref>O10</xm:sqref>
            </x14:sparkline>
            <x14:sparkline>
              <xm:f>'Complaint rates'!B11:M11</xm:f>
              <xm:sqref>O11</xm:sqref>
            </x14:sparkline>
            <x14:sparkline>
              <xm:f>'Complaint rates'!B12:M12</xm:f>
              <xm:sqref>O12</xm:sqref>
            </x14:sparkline>
            <x14:sparkline>
              <xm:f>'Complaint rates'!B13:M13</xm:f>
              <xm:sqref>O13</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60" zoomScaleNormal="100" workbookViewId="0">
      <selection activeCell="D13" sqref="D13"/>
    </sheetView>
  </sheetViews>
  <sheetFormatPr defaultColWidth="9.140625" defaultRowHeight="12.75" x14ac:dyDescent="0.2"/>
  <cols>
    <col min="1" max="1" width="49.85546875" style="35" bestFit="1" customWidth="1"/>
    <col min="2" max="2" width="7.5703125" style="35" customWidth="1"/>
    <col min="3" max="3" width="9.7109375" style="35" bestFit="1" customWidth="1"/>
    <col min="4" max="4" width="11.85546875" style="35" bestFit="1" customWidth="1"/>
    <col min="5" max="5" width="11.140625" style="35" bestFit="1" customWidth="1"/>
    <col min="6" max="16384" width="9.140625" style="35"/>
  </cols>
  <sheetData>
    <row r="1" spans="1:6" x14ac:dyDescent="0.2">
      <c r="A1" s="34" t="s">
        <v>290</v>
      </c>
      <c r="B1" s="34" t="s">
        <v>253</v>
      </c>
      <c r="C1" s="34" t="s">
        <v>287</v>
      </c>
      <c r="D1" s="34" t="s">
        <v>288</v>
      </c>
      <c r="E1" s="34" t="s">
        <v>289</v>
      </c>
      <c r="F1" s="34" t="s">
        <v>254</v>
      </c>
    </row>
    <row r="2" spans="1:6" x14ac:dyDescent="0.2">
      <c r="A2" s="36" t="s">
        <v>236</v>
      </c>
      <c r="B2" s="38">
        <v>1</v>
      </c>
      <c r="C2" s="39">
        <v>0</v>
      </c>
      <c r="D2" s="39">
        <v>0</v>
      </c>
      <c r="E2" s="40">
        <v>0</v>
      </c>
      <c r="F2" s="39">
        <v>1</v>
      </c>
    </row>
    <row r="3" spans="1:6" x14ac:dyDescent="0.2">
      <c r="A3" s="36" t="s">
        <v>241</v>
      </c>
      <c r="B3" s="39">
        <v>0.5</v>
      </c>
      <c r="C3" s="39">
        <v>0</v>
      </c>
      <c r="D3" s="39">
        <v>0.05</v>
      </c>
      <c r="E3" s="40">
        <v>0.45</v>
      </c>
      <c r="F3" s="39">
        <v>1</v>
      </c>
    </row>
    <row r="4" spans="1:6" x14ac:dyDescent="0.2">
      <c r="A4" s="36" t="s">
        <v>240</v>
      </c>
      <c r="B4" s="39">
        <v>0</v>
      </c>
      <c r="C4" s="39">
        <v>0</v>
      </c>
      <c r="D4" s="39">
        <v>1</v>
      </c>
      <c r="E4" s="40">
        <v>0</v>
      </c>
      <c r="F4" s="39">
        <v>1</v>
      </c>
    </row>
    <row r="5" spans="1:6" x14ac:dyDescent="0.2">
      <c r="A5" s="36" t="s">
        <v>235</v>
      </c>
      <c r="B5" s="39">
        <v>0.33333333333333331</v>
      </c>
      <c r="C5" s="39">
        <v>0</v>
      </c>
      <c r="D5" s="39">
        <v>0</v>
      </c>
      <c r="E5" s="40">
        <v>0.66666666666666663</v>
      </c>
      <c r="F5" s="39">
        <v>1</v>
      </c>
    </row>
    <row r="6" spans="1:6" x14ac:dyDescent="0.2">
      <c r="A6" s="36" t="s">
        <v>234</v>
      </c>
      <c r="B6" s="39">
        <v>0</v>
      </c>
      <c r="C6" s="39">
        <v>0</v>
      </c>
      <c r="D6" s="39">
        <v>1</v>
      </c>
      <c r="E6" s="40">
        <v>0</v>
      </c>
      <c r="F6" s="39">
        <v>1</v>
      </c>
    </row>
    <row r="7" spans="1:6" x14ac:dyDescent="0.2">
      <c r="A7" s="36" t="s">
        <v>81</v>
      </c>
      <c r="B7" s="39">
        <v>0.25</v>
      </c>
      <c r="C7" s="39">
        <v>0</v>
      </c>
      <c r="D7" s="39">
        <v>0.28125</v>
      </c>
      <c r="E7" s="40">
        <v>0.46875</v>
      </c>
      <c r="F7" s="39">
        <v>1</v>
      </c>
    </row>
    <row r="8" spans="1:6" x14ac:dyDescent="0.2">
      <c r="A8" s="36" t="s">
        <v>239</v>
      </c>
      <c r="B8" s="39">
        <v>0.41176470588235292</v>
      </c>
      <c r="C8" s="39">
        <v>0</v>
      </c>
      <c r="D8" s="39">
        <v>0.11764705882352941</v>
      </c>
      <c r="E8" s="40">
        <v>0.47058823529411764</v>
      </c>
      <c r="F8" s="39">
        <v>1</v>
      </c>
    </row>
    <row r="9" spans="1:6" x14ac:dyDescent="0.2">
      <c r="A9" s="36" t="s">
        <v>237</v>
      </c>
      <c r="B9" s="39">
        <v>0.45454545454545453</v>
      </c>
      <c r="C9" s="39">
        <v>0</v>
      </c>
      <c r="D9" s="39">
        <v>0.27272727272727271</v>
      </c>
      <c r="E9" s="40">
        <v>0.27272727272727271</v>
      </c>
      <c r="F9" s="39">
        <v>1</v>
      </c>
    </row>
    <row r="10" spans="1:6" x14ac:dyDescent="0.2">
      <c r="A10" s="36" t="s">
        <v>238</v>
      </c>
      <c r="B10" s="39">
        <v>0.35714285714285715</v>
      </c>
      <c r="C10" s="39">
        <v>7.1428571428571425E-2</v>
      </c>
      <c r="D10" s="39">
        <v>0.35714285714285715</v>
      </c>
      <c r="E10" s="40">
        <v>0.21428571428571427</v>
      </c>
      <c r="F10" s="39">
        <v>1</v>
      </c>
    </row>
    <row r="11" spans="1:6" x14ac:dyDescent="0.2">
      <c r="A11" s="36" t="s">
        <v>254</v>
      </c>
      <c r="B11" s="39">
        <v>0.36538461538461536</v>
      </c>
      <c r="C11" s="39">
        <v>9.6153846153846159E-3</v>
      </c>
      <c r="D11" s="39">
        <v>0.24038461538461539</v>
      </c>
      <c r="E11" s="40">
        <v>0.38461538461538464</v>
      </c>
      <c r="F11" s="39">
        <v>1</v>
      </c>
    </row>
    <row r="12" spans="1:6" x14ac:dyDescent="0.2">
      <c r="A12" s="36"/>
      <c r="B12" s="39"/>
      <c r="C12" s="39"/>
      <c r="D12" s="39"/>
      <c r="E12" s="39"/>
      <c r="F12" s="39"/>
    </row>
    <row r="13" spans="1:6" x14ac:dyDescent="0.2">
      <c r="A13" s="34"/>
      <c r="B13" s="34" t="s">
        <v>253</v>
      </c>
      <c r="C13" s="34" t="s">
        <v>287</v>
      </c>
      <c r="D13" s="34" t="s">
        <v>288</v>
      </c>
      <c r="E13" s="34" t="s">
        <v>289</v>
      </c>
      <c r="F13" s="34" t="s">
        <v>254</v>
      </c>
    </row>
    <row r="14" spans="1:6" x14ac:dyDescent="0.2">
      <c r="A14" s="36" t="s">
        <v>236</v>
      </c>
      <c r="B14" s="37">
        <v>2</v>
      </c>
      <c r="C14" s="37"/>
      <c r="D14" s="37"/>
      <c r="E14" s="37"/>
      <c r="F14" s="37">
        <v>2</v>
      </c>
    </row>
    <row r="15" spans="1:6" x14ac:dyDescent="0.2">
      <c r="A15" s="36" t="s">
        <v>241</v>
      </c>
      <c r="B15" s="37">
        <v>10</v>
      </c>
      <c r="C15" s="37"/>
      <c r="D15" s="37">
        <v>1</v>
      </c>
      <c r="E15" s="37">
        <v>9</v>
      </c>
      <c r="F15" s="37">
        <v>20</v>
      </c>
    </row>
    <row r="16" spans="1:6" x14ac:dyDescent="0.2">
      <c r="A16" s="36" t="s">
        <v>240</v>
      </c>
      <c r="B16" s="37"/>
      <c r="C16" s="37"/>
      <c r="D16" s="37">
        <v>3</v>
      </c>
      <c r="E16" s="37"/>
      <c r="F16" s="37">
        <v>3</v>
      </c>
    </row>
    <row r="17" spans="1:6" x14ac:dyDescent="0.2">
      <c r="A17" s="36" t="s">
        <v>235</v>
      </c>
      <c r="B17" s="37">
        <v>1</v>
      </c>
      <c r="C17" s="37"/>
      <c r="D17" s="37"/>
      <c r="E17" s="37">
        <v>2</v>
      </c>
      <c r="F17" s="37">
        <v>3</v>
      </c>
    </row>
    <row r="18" spans="1:6" x14ac:dyDescent="0.2">
      <c r="A18" s="36" t="s">
        <v>234</v>
      </c>
      <c r="B18" s="37"/>
      <c r="C18" s="37"/>
      <c r="D18" s="37">
        <v>2</v>
      </c>
      <c r="E18" s="37"/>
      <c r="F18" s="37">
        <v>2</v>
      </c>
    </row>
    <row r="19" spans="1:6" x14ac:dyDescent="0.2">
      <c r="A19" s="36" t="s">
        <v>81</v>
      </c>
      <c r="B19" s="37">
        <v>8</v>
      </c>
      <c r="C19" s="37"/>
      <c r="D19" s="37">
        <v>9</v>
      </c>
      <c r="E19" s="37">
        <v>15</v>
      </c>
      <c r="F19" s="37">
        <v>32</v>
      </c>
    </row>
    <row r="20" spans="1:6" x14ac:dyDescent="0.2">
      <c r="A20" s="36" t="s">
        <v>239</v>
      </c>
      <c r="B20" s="37">
        <v>7</v>
      </c>
      <c r="C20" s="37"/>
      <c r="D20" s="37">
        <v>2</v>
      </c>
      <c r="E20" s="37">
        <v>8</v>
      </c>
      <c r="F20" s="37">
        <v>17</v>
      </c>
    </row>
    <row r="21" spans="1:6" x14ac:dyDescent="0.2">
      <c r="A21" s="36" t="s">
        <v>237</v>
      </c>
      <c r="B21" s="37">
        <v>5</v>
      </c>
      <c r="C21" s="37"/>
      <c r="D21" s="37">
        <v>3</v>
      </c>
      <c r="E21" s="37">
        <v>3</v>
      </c>
      <c r="F21" s="37">
        <v>11</v>
      </c>
    </row>
    <row r="22" spans="1:6" x14ac:dyDescent="0.2">
      <c r="A22" s="36" t="s">
        <v>238</v>
      </c>
      <c r="B22" s="37">
        <v>5</v>
      </c>
      <c r="C22" s="37">
        <v>1</v>
      </c>
      <c r="D22" s="37">
        <v>5</v>
      </c>
      <c r="E22" s="37">
        <v>3</v>
      </c>
      <c r="F22" s="37">
        <v>14</v>
      </c>
    </row>
    <row r="23" spans="1:6" x14ac:dyDescent="0.2">
      <c r="A23" s="36" t="s">
        <v>254</v>
      </c>
      <c r="B23" s="37">
        <v>38</v>
      </c>
      <c r="C23" s="37">
        <v>1</v>
      </c>
      <c r="D23" s="37">
        <v>25</v>
      </c>
      <c r="E23" s="37">
        <v>40</v>
      </c>
      <c r="F23" s="37">
        <v>104</v>
      </c>
    </row>
  </sheetData>
  <pageMargins left="0.7" right="0.7" top="0.75" bottom="0.75" header="0.3" footer="0.3"/>
  <pageSetup paperSize="9" scale="88" orientation="portrait" r:id="rId1"/>
  <headerFooter>
    <oddHeader>&amp;C&amp;"-,Bold"&amp;UComplaints reply peformance</oddHeader>
  </headerFooter>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zoomScale="90" zoomScaleNormal="90" workbookViewId="0">
      <pane xSplit="4" topLeftCell="E1" activePane="topRight" state="frozen"/>
      <selection pane="topRight" activeCell="P59" sqref="P59"/>
    </sheetView>
  </sheetViews>
  <sheetFormatPr defaultColWidth="9.140625" defaultRowHeight="12.75" x14ac:dyDescent="0.2"/>
  <cols>
    <col min="1" max="1" width="23.140625" style="1565" customWidth="1"/>
    <col min="2" max="2" width="9.140625" style="1565" customWidth="1"/>
    <col min="3" max="3" width="19.85546875" style="1565" bestFit="1" customWidth="1"/>
    <col min="4" max="4" width="9.42578125" style="1565" customWidth="1"/>
    <col min="5" max="5" width="1.28515625" style="1565" customWidth="1"/>
    <col min="6" max="6" width="12" style="1565" customWidth="1"/>
    <col min="7" max="7" width="10.28515625" style="1565" customWidth="1"/>
    <col min="8" max="8" width="10.85546875" style="1565" customWidth="1"/>
    <col min="9" max="9" width="9.140625" style="1565" customWidth="1"/>
    <col min="10" max="10" width="10.42578125" style="1565" customWidth="1"/>
    <col min="11" max="11" width="9.7109375" style="1565" customWidth="1"/>
    <col min="12" max="13" width="9.140625" style="1565" customWidth="1"/>
    <col min="14" max="14" width="13.7109375" style="1565" customWidth="1"/>
    <col min="15" max="15" width="12.28515625" style="1565" customWidth="1"/>
    <col min="16" max="16" width="6.42578125" style="1740" customWidth="1"/>
    <col min="17" max="17" width="9.7109375" style="1725" bestFit="1" customWidth="1"/>
    <col min="18" max="18" width="0.28515625" style="1565" customWidth="1"/>
    <col min="19" max="19" width="10" style="1565" customWidth="1"/>
    <col min="20" max="20" width="9.140625" style="1741" customWidth="1"/>
    <col min="21" max="21" width="9.140625" style="1742" customWidth="1"/>
    <col min="22" max="22" width="9.7109375" style="1743" customWidth="1"/>
    <col min="23" max="24" width="9.140625" style="1744" customWidth="1"/>
    <col min="25" max="26" width="10.140625" style="1745" customWidth="1"/>
    <col min="27" max="27" width="10.42578125" style="1746" customWidth="1"/>
    <col min="28" max="28" width="11.7109375" style="1745" customWidth="1"/>
    <col min="29" max="30" width="10.140625" style="1745" customWidth="1"/>
    <col min="31" max="31" width="8.7109375" style="1745" customWidth="1"/>
    <col min="32" max="32" width="11.28515625" style="1747" customWidth="1"/>
    <col min="33" max="33" width="9.140625" style="1748" customWidth="1"/>
    <col min="34" max="34" width="9.140625" style="1724" customWidth="1"/>
    <col min="35" max="35" width="11.42578125" style="1724" customWidth="1"/>
    <col min="36" max="36" width="11" style="1724" customWidth="1"/>
    <col min="37" max="37" width="9.140625" style="1749" customWidth="1"/>
    <col min="38" max="38" width="9.140625" style="1724" customWidth="1"/>
    <col min="39" max="39" width="9.7109375" style="1724" customWidth="1"/>
    <col min="40" max="40" width="8.85546875" style="1750" customWidth="1"/>
    <col min="41" max="41" width="8.28515625" style="1724" customWidth="1"/>
    <col min="42" max="42" width="9.85546875" style="1749" customWidth="1"/>
    <col min="43" max="43" width="10.42578125" style="1751" customWidth="1"/>
    <col min="44" max="44" width="1.140625" style="1724" customWidth="1"/>
    <col min="45" max="46" width="9.140625" style="1724" customWidth="1"/>
    <col min="47" max="48" width="17" style="1565" customWidth="1"/>
    <col min="49" max="49" width="9.140625" style="1565" customWidth="1"/>
    <col min="50" max="50" width="9.140625" style="1724" customWidth="1"/>
    <col min="51" max="16384" width="9.140625" style="1565"/>
  </cols>
  <sheetData>
    <row r="1" spans="1:50" ht="13.5" thickBot="1" x14ac:dyDescent="0.25">
      <c r="A1" s="2302" t="s">
        <v>702</v>
      </c>
      <c r="B1" s="2303"/>
      <c r="C1" s="2303"/>
      <c r="D1" s="2303"/>
      <c r="E1" s="2303"/>
      <c r="F1" s="2303"/>
      <c r="G1" s="2303"/>
      <c r="H1" s="2303"/>
      <c r="I1" s="2303"/>
      <c r="J1" s="2303"/>
      <c r="K1" s="2303"/>
      <c r="L1" s="2303"/>
      <c r="M1" s="2303"/>
      <c r="N1" s="2303"/>
      <c r="O1" s="2303"/>
      <c r="P1" s="2303"/>
      <c r="Q1" s="2303"/>
      <c r="R1" s="2303"/>
      <c r="S1" s="2303"/>
      <c r="T1" s="2303"/>
      <c r="U1" s="2303"/>
      <c r="V1" s="2303"/>
      <c r="W1" s="2303"/>
      <c r="X1" s="2303"/>
      <c r="Y1" s="2303"/>
      <c r="Z1" s="2303"/>
      <c r="AA1" s="2303"/>
      <c r="AB1" s="2303"/>
      <c r="AC1" s="2303"/>
      <c r="AD1" s="2303"/>
      <c r="AE1" s="2303"/>
      <c r="AF1" s="2303"/>
      <c r="AG1" s="2303"/>
      <c r="AH1" s="2303"/>
      <c r="AI1" s="2303"/>
      <c r="AJ1" s="2303"/>
      <c r="AK1" s="2303"/>
      <c r="AL1" s="2303"/>
      <c r="AM1" s="2303"/>
      <c r="AN1" s="2303"/>
      <c r="AO1" s="2303"/>
      <c r="AP1" s="2303"/>
      <c r="AQ1" s="2303"/>
      <c r="AR1" s="2303"/>
      <c r="AS1" s="2303"/>
      <c r="AT1" s="1563"/>
      <c r="AU1" s="1564"/>
    </row>
    <row r="2" spans="1:50" ht="15.75" customHeight="1" x14ac:dyDescent="0.2">
      <c r="A2" s="1566" t="s">
        <v>703</v>
      </c>
      <c r="B2" s="1567"/>
      <c r="C2" s="1567"/>
      <c r="D2" s="1568"/>
      <c r="E2" s="1568"/>
      <c r="F2" s="1568"/>
      <c r="G2" s="1568"/>
      <c r="H2" s="1568"/>
      <c r="I2" s="1568"/>
      <c r="J2" s="1568"/>
      <c r="K2" s="1568"/>
      <c r="L2" s="1568"/>
      <c r="M2" s="1568"/>
      <c r="N2" s="1568"/>
      <c r="O2" s="1568"/>
      <c r="P2" s="1569"/>
      <c r="Q2" s="1570"/>
      <c r="R2" s="1568"/>
      <c r="S2" s="1568"/>
      <c r="T2" s="1571"/>
      <c r="U2" s="1571"/>
      <c r="V2" s="1572"/>
      <c r="W2" s="1568"/>
      <c r="X2" s="1568"/>
      <c r="Y2" s="1573" t="s">
        <v>460</v>
      </c>
      <c r="Z2" s="1573"/>
      <c r="AA2" s="1574"/>
      <c r="AB2" s="1573"/>
      <c r="AC2" s="1573"/>
      <c r="AD2" s="1573"/>
      <c r="AE2" s="1573"/>
      <c r="AF2" s="1575"/>
      <c r="AG2" s="1576"/>
      <c r="AH2" s="1570"/>
      <c r="AI2" s="1570"/>
      <c r="AJ2" s="1570"/>
      <c r="AK2" s="1577"/>
      <c r="AL2" s="1570"/>
      <c r="AM2" s="1570"/>
      <c r="AN2" s="1578"/>
      <c r="AO2" s="1570"/>
      <c r="AP2" s="1577"/>
      <c r="AQ2" s="1579"/>
      <c r="AR2" s="1570"/>
      <c r="AS2" s="1570"/>
      <c r="AT2" s="1580"/>
      <c r="AU2" s="1564"/>
      <c r="AV2" s="1564"/>
    </row>
    <row r="3" spans="1:50" ht="38.25" x14ac:dyDescent="0.2">
      <c r="A3" s="1581"/>
      <c r="B3" s="1581"/>
      <c r="C3" s="1581"/>
      <c r="D3" s="1581"/>
      <c r="E3" s="1582"/>
      <c r="F3" s="2332" t="s">
        <v>380</v>
      </c>
      <c r="G3" s="2332"/>
      <c r="H3" s="2332"/>
      <c r="I3" s="2332"/>
      <c r="J3" s="2332" t="s">
        <v>381</v>
      </c>
      <c r="K3" s="2332"/>
      <c r="L3" s="2332"/>
      <c r="M3" s="2332"/>
      <c r="N3" s="2332" t="s">
        <v>382</v>
      </c>
      <c r="O3" s="2332"/>
      <c r="P3" s="2332"/>
      <c r="Q3" s="2332"/>
      <c r="R3" s="1583"/>
      <c r="S3" s="2309" t="s">
        <v>383</v>
      </c>
      <c r="T3" s="2333"/>
      <c r="U3" s="2333"/>
      <c r="V3" s="2334"/>
      <c r="W3" s="2333"/>
      <c r="X3" s="2333"/>
      <c r="Y3" s="2334"/>
      <c r="Z3" s="2335"/>
      <c r="AA3" s="1584" t="s">
        <v>383</v>
      </c>
      <c r="AB3" s="2304" t="s">
        <v>384</v>
      </c>
      <c r="AC3" s="2305"/>
      <c r="AD3" s="2305"/>
      <c r="AE3" s="2306"/>
      <c r="AF3" s="1585" t="s">
        <v>384</v>
      </c>
      <c r="AG3" s="2307" t="s">
        <v>385</v>
      </c>
      <c r="AH3" s="2307"/>
      <c r="AI3" s="2307"/>
      <c r="AJ3" s="2307"/>
      <c r="AK3" s="2275" t="s">
        <v>386</v>
      </c>
      <c r="AL3" s="2307" t="s">
        <v>387</v>
      </c>
      <c r="AM3" s="2308"/>
      <c r="AN3" s="2307"/>
      <c r="AO3" s="2307"/>
      <c r="AP3" s="1586" t="s">
        <v>387</v>
      </c>
      <c r="AQ3" s="1587" t="s">
        <v>388</v>
      </c>
      <c r="AR3" s="1588"/>
      <c r="AS3" s="2309" t="s">
        <v>389</v>
      </c>
      <c r="AT3" s="2310"/>
      <c r="AU3" s="1589" t="s">
        <v>390</v>
      </c>
      <c r="AV3" s="1589" t="s">
        <v>572</v>
      </c>
    </row>
    <row r="4" spans="1:50" s="1596" customFormat="1" ht="60" x14ac:dyDescent="0.2">
      <c r="A4" s="1590" t="s">
        <v>610</v>
      </c>
      <c r="B4" s="1590" t="s">
        <v>391</v>
      </c>
      <c r="C4" s="1590" t="s">
        <v>392</v>
      </c>
      <c r="D4" s="1591" t="s">
        <v>393</v>
      </c>
      <c r="E4" s="1592"/>
      <c r="F4" s="1593" t="s">
        <v>394</v>
      </c>
      <c r="G4" s="1593" t="s">
        <v>395</v>
      </c>
      <c r="H4" s="1593" t="s">
        <v>396</v>
      </c>
      <c r="I4" s="1593" t="s">
        <v>397</v>
      </c>
      <c r="J4" s="1593" t="s">
        <v>394</v>
      </c>
      <c r="K4" s="1593" t="s">
        <v>395</v>
      </c>
      <c r="L4" s="1593" t="s">
        <v>396</v>
      </c>
      <c r="M4" s="1593" t="s">
        <v>397</v>
      </c>
      <c r="N4" s="1593" t="s">
        <v>398</v>
      </c>
      <c r="O4" s="1593" t="s">
        <v>399</v>
      </c>
      <c r="P4" s="1594" t="s">
        <v>400</v>
      </c>
      <c r="Q4" s="1593" t="s">
        <v>401</v>
      </c>
      <c r="R4" s="1595"/>
      <c r="S4" s="2226" t="s">
        <v>402</v>
      </c>
      <c r="T4" s="2227" t="s">
        <v>403</v>
      </c>
      <c r="U4" s="2228" t="s">
        <v>404</v>
      </c>
      <c r="V4" s="2229" t="s">
        <v>405</v>
      </c>
      <c r="W4" s="2230" t="s">
        <v>406</v>
      </c>
      <c r="X4" s="2231" t="s">
        <v>407</v>
      </c>
      <c r="Y4" s="2232" t="s">
        <v>408</v>
      </c>
      <c r="Z4" s="2233" t="s">
        <v>409</v>
      </c>
      <c r="AA4" s="2234" t="s">
        <v>410</v>
      </c>
      <c r="AB4" s="2235" t="s">
        <v>411</v>
      </c>
      <c r="AC4" s="2231" t="s">
        <v>412</v>
      </c>
      <c r="AD4" s="2235" t="s">
        <v>413</v>
      </c>
      <c r="AE4" s="2235" t="s">
        <v>611</v>
      </c>
      <c r="AF4" s="2232" t="s">
        <v>410</v>
      </c>
      <c r="AG4" s="2236" t="s">
        <v>414</v>
      </c>
      <c r="AH4" s="2237" t="s">
        <v>415</v>
      </c>
      <c r="AI4" s="2238" t="s">
        <v>416</v>
      </c>
      <c r="AJ4" s="2238" t="s">
        <v>417</v>
      </c>
      <c r="AK4" s="2232" t="s">
        <v>410</v>
      </c>
      <c r="AL4" s="2232" t="s">
        <v>418</v>
      </c>
      <c r="AM4" s="2232" t="s">
        <v>419</v>
      </c>
      <c r="AN4" s="2232" t="s">
        <v>420</v>
      </c>
      <c r="AO4" s="2232" t="s">
        <v>421</v>
      </c>
      <c r="AP4" s="2232" t="s">
        <v>410</v>
      </c>
      <c r="AQ4" s="2232" t="s">
        <v>422</v>
      </c>
      <c r="AR4" s="2239"/>
      <c r="AS4" s="2238" t="s">
        <v>423</v>
      </c>
      <c r="AT4" s="2238" t="s">
        <v>424</v>
      </c>
      <c r="AU4" s="2240" t="s">
        <v>425</v>
      </c>
      <c r="AV4" s="2240" t="s">
        <v>425</v>
      </c>
      <c r="AX4" s="2148"/>
    </row>
    <row r="5" spans="1:50" ht="15" x14ac:dyDescent="0.25">
      <c r="A5" s="1597" t="s">
        <v>612</v>
      </c>
      <c r="B5" s="155" t="s">
        <v>373</v>
      </c>
      <c r="C5" s="1597" t="s">
        <v>453</v>
      </c>
      <c r="D5" s="1598">
        <v>30.67</v>
      </c>
      <c r="E5" s="1042">
        <v>721</v>
      </c>
      <c r="F5" s="156">
        <v>1383</v>
      </c>
      <c r="G5" s="156">
        <v>1145</v>
      </c>
      <c r="H5" s="157">
        <v>1689.5</v>
      </c>
      <c r="I5" s="157">
        <v>1441</v>
      </c>
      <c r="J5" s="156">
        <v>744</v>
      </c>
      <c r="K5" s="156">
        <v>768</v>
      </c>
      <c r="L5" s="157">
        <v>744</v>
      </c>
      <c r="M5" s="157">
        <v>1063</v>
      </c>
      <c r="N5" s="1599">
        <f t="shared" ref="N5:O14" si="0">SUM(F5+H5+J5+L5)</f>
        <v>4560.5</v>
      </c>
      <c r="O5" s="1600">
        <f t="shared" si="0"/>
        <v>4417</v>
      </c>
      <c r="P5" s="1601">
        <f>SUM(G5,I5,K5,M5)/E5</f>
        <v>6.1262135922330101</v>
      </c>
      <c r="Q5" s="1602">
        <f>O5/N5</f>
        <v>0.9685341519570223</v>
      </c>
      <c r="R5" s="1603"/>
      <c r="S5" s="1609">
        <v>0</v>
      </c>
      <c r="T5" s="1605">
        <v>1</v>
      </c>
      <c r="U5" s="1604">
        <v>0</v>
      </c>
      <c r="V5" s="1606">
        <v>0</v>
      </c>
      <c r="W5" s="1606">
        <v>0</v>
      </c>
      <c r="X5" s="1636">
        <v>12</v>
      </c>
      <c r="Y5" s="1607">
        <v>0</v>
      </c>
      <c r="Z5" s="1607">
        <v>1</v>
      </c>
      <c r="AA5" s="1608">
        <v>0.5</v>
      </c>
      <c r="AB5" s="1609">
        <v>100</v>
      </c>
      <c r="AC5" s="1609">
        <v>100</v>
      </c>
      <c r="AD5" s="1609">
        <v>77</v>
      </c>
      <c r="AE5" s="1609">
        <v>95</v>
      </c>
      <c r="AF5" s="1610">
        <v>3</v>
      </c>
      <c r="AG5" s="1611">
        <v>60.8</v>
      </c>
      <c r="AH5" s="1612">
        <v>98.5</v>
      </c>
      <c r="AI5" s="1613">
        <v>0</v>
      </c>
      <c r="AJ5" s="1814">
        <v>3</v>
      </c>
      <c r="AK5" s="1613">
        <v>0</v>
      </c>
      <c r="AL5" s="1614" t="s">
        <v>437</v>
      </c>
      <c r="AM5" s="1615">
        <v>69.05</v>
      </c>
      <c r="AN5" s="1616">
        <v>78.599999999999994</v>
      </c>
      <c r="AO5" s="1617">
        <v>30</v>
      </c>
      <c r="AP5" s="1611">
        <v>1.5</v>
      </c>
      <c r="AQ5" s="1618">
        <f>AA5+AF5+AK5+AP5</f>
        <v>5</v>
      </c>
      <c r="AR5" s="1619"/>
      <c r="AS5" s="1817"/>
      <c r="AT5" s="1620"/>
      <c r="AU5" s="1621"/>
      <c r="AV5" s="1622"/>
      <c r="AX5" s="2149"/>
    </row>
    <row r="6" spans="1:50" ht="15" x14ac:dyDescent="0.25">
      <c r="A6" s="1623"/>
      <c r="B6" s="158" t="s">
        <v>373</v>
      </c>
      <c r="C6" s="1597" t="s">
        <v>459</v>
      </c>
      <c r="D6" s="1597">
        <v>16</v>
      </c>
      <c r="E6" s="1042">
        <v>501</v>
      </c>
      <c r="F6" s="156">
        <v>1111</v>
      </c>
      <c r="G6" s="156">
        <v>1035</v>
      </c>
      <c r="H6" s="157">
        <v>1028.5</v>
      </c>
      <c r="I6" s="157">
        <v>1030</v>
      </c>
      <c r="J6" s="156">
        <v>744</v>
      </c>
      <c r="K6" s="156">
        <v>744</v>
      </c>
      <c r="L6" s="157">
        <v>744</v>
      </c>
      <c r="M6" s="157">
        <v>768</v>
      </c>
      <c r="N6" s="1624">
        <f t="shared" si="0"/>
        <v>3627.5</v>
      </c>
      <c r="O6" s="1597">
        <f t="shared" si="0"/>
        <v>3577</v>
      </c>
      <c r="P6" s="1601">
        <f>SUM(G6,I6,K6,M6)/E6</f>
        <v>7.1397205588822352</v>
      </c>
      <c r="Q6" s="1625">
        <f>O6/N6</f>
        <v>0.98607856650585801</v>
      </c>
      <c r="R6" s="1603"/>
      <c r="S6" s="1609">
        <v>1</v>
      </c>
      <c r="T6" s="1626">
        <v>3</v>
      </c>
      <c r="U6" s="1627">
        <v>1</v>
      </c>
      <c r="V6" s="1606">
        <v>0</v>
      </c>
      <c r="W6" s="1606">
        <v>0</v>
      </c>
      <c r="X6" s="1639">
        <v>14</v>
      </c>
      <c r="Y6" s="1607">
        <v>0</v>
      </c>
      <c r="Z6" s="1607">
        <v>0</v>
      </c>
      <c r="AA6" s="1608">
        <v>3.5</v>
      </c>
      <c r="AB6" s="1609">
        <v>90</v>
      </c>
      <c r="AC6" s="1609">
        <v>100</v>
      </c>
      <c r="AD6" s="1609">
        <v>86</v>
      </c>
      <c r="AE6" s="1609">
        <v>93</v>
      </c>
      <c r="AF6" s="1610">
        <v>0</v>
      </c>
      <c r="AG6" s="1601">
        <v>15.8</v>
      </c>
      <c r="AH6" s="1613">
        <v>100</v>
      </c>
      <c r="AI6" s="1613">
        <v>0</v>
      </c>
      <c r="AJ6" s="1814">
        <v>3</v>
      </c>
      <c r="AK6" s="1613">
        <v>1.5</v>
      </c>
      <c r="AL6" s="1628" t="s">
        <v>535</v>
      </c>
      <c r="AM6" s="1629">
        <v>69.44</v>
      </c>
      <c r="AN6" s="1630">
        <v>67.819999999999993</v>
      </c>
      <c r="AO6" s="1631">
        <v>39</v>
      </c>
      <c r="AP6" s="1618">
        <v>2</v>
      </c>
      <c r="AQ6" s="1618">
        <f>AA6+AF6+AK6+AP6</f>
        <v>7</v>
      </c>
      <c r="AR6" s="1619"/>
      <c r="AS6" s="1816"/>
      <c r="AT6" s="1819"/>
      <c r="AU6" s="1633"/>
      <c r="AV6" s="1622"/>
      <c r="AX6" s="2150"/>
    </row>
    <row r="7" spans="1:50" ht="15" x14ac:dyDescent="0.25">
      <c r="A7" s="1634"/>
      <c r="B7" s="155" t="s">
        <v>451</v>
      </c>
      <c r="C7" s="1597" t="s">
        <v>452</v>
      </c>
      <c r="D7" s="1635">
        <v>35</v>
      </c>
      <c r="E7" s="1042">
        <v>848</v>
      </c>
      <c r="F7" s="156">
        <v>1860</v>
      </c>
      <c r="G7" s="156">
        <v>1686</v>
      </c>
      <c r="H7" s="157">
        <v>2021</v>
      </c>
      <c r="I7" s="157">
        <v>1955</v>
      </c>
      <c r="J7" s="156">
        <v>1116</v>
      </c>
      <c r="K7" s="156">
        <v>1092</v>
      </c>
      <c r="L7" s="157">
        <v>1116</v>
      </c>
      <c r="M7" s="157">
        <v>1140</v>
      </c>
      <c r="N7" s="1599">
        <f t="shared" si="0"/>
        <v>6113</v>
      </c>
      <c r="O7" s="1600">
        <f t="shared" si="0"/>
        <v>5873</v>
      </c>
      <c r="P7" s="1601">
        <f>SUM(G7,I7,K7,M7)/E7</f>
        <v>6.9257075471698117</v>
      </c>
      <c r="Q7" s="1602">
        <f>O7/N7</f>
        <v>0.96073940781940126</v>
      </c>
      <c r="R7" s="1603"/>
      <c r="S7" s="1609">
        <v>0</v>
      </c>
      <c r="T7" s="1605">
        <v>3</v>
      </c>
      <c r="U7" s="1627">
        <v>3</v>
      </c>
      <c r="V7" s="1606">
        <v>0</v>
      </c>
      <c r="W7" s="1606">
        <v>0</v>
      </c>
      <c r="X7" s="1636">
        <v>15</v>
      </c>
      <c r="Y7" s="1607">
        <v>1</v>
      </c>
      <c r="Z7" s="1607">
        <v>0</v>
      </c>
      <c r="AA7" s="1637">
        <v>1</v>
      </c>
      <c r="AB7" s="1609">
        <v>100</v>
      </c>
      <c r="AC7" s="1609">
        <v>100</v>
      </c>
      <c r="AD7" s="1609">
        <v>89</v>
      </c>
      <c r="AE7" s="1609">
        <v>94</v>
      </c>
      <c r="AF7" s="1610">
        <v>1</v>
      </c>
      <c r="AG7" s="1611">
        <v>30.4</v>
      </c>
      <c r="AH7" s="1612">
        <v>100</v>
      </c>
      <c r="AI7" s="1613">
        <v>0</v>
      </c>
      <c r="AJ7" s="1814">
        <v>9</v>
      </c>
      <c r="AK7" s="1611">
        <v>1</v>
      </c>
      <c r="AL7" s="1614" t="s">
        <v>535</v>
      </c>
      <c r="AM7" s="1615">
        <v>69.39</v>
      </c>
      <c r="AN7" s="1616">
        <v>74.400000000000006</v>
      </c>
      <c r="AO7" s="1617">
        <v>46</v>
      </c>
      <c r="AP7" s="1611">
        <v>1.5</v>
      </c>
      <c r="AQ7" s="1618">
        <f>AA7+AF7+AK7+AP7</f>
        <v>4.5</v>
      </c>
      <c r="AR7" s="1619"/>
      <c r="AS7" s="1824"/>
      <c r="AT7" s="1620"/>
      <c r="AU7" s="1621"/>
      <c r="AV7" s="1622"/>
      <c r="AX7" s="2149"/>
    </row>
    <row r="8" spans="1:50" ht="15" x14ac:dyDescent="0.25">
      <c r="A8" s="1634"/>
      <c r="B8" s="155" t="s">
        <v>451</v>
      </c>
      <c r="C8" s="1597" t="s">
        <v>450</v>
      </c>
      <c r="D8" s="1635">
        <v>23</v>
      </c>
      <c r="E8" s="1042">
        <v>641</v>
      </c>
      <c r="F8" s="156">
        <v>1612</v>
      </c>
      <c r="G8" s="156">
        <v>1388.5</v>
      </c>
      <c r="H8" s="157">
        <v>1581</v>
      </c>
      <c r="I8" s="157">
        <v>1405.5</v>
      </c>
      <c r="J8" s="156">
        <v>744</v>
      </c>
      <c r="K8" s="156">
        <v>744</v>
      </c>
      <c r="L8" s="157">
        <v>1488</v>
      </c>
      <c r="M8" s="157">
        <v>1500</v>
      </c>
      <c r="N8" s="1599">
        <f t="shared" si="0"/>
        <v>5425</v>
      </c>
      <c r="O8" s="1600">
        <f t="shared" si="0"/>
        <v>5038</v>
      </c>
      <c r="P8" s="1601">
        <f>SUM(G8,I8,K8,M8)/E8</f>
        <v>7.8595943837753506</v>
      </c>
      <c r="Q8" s="1602">
        <f>O8/N8</f>
        <v>0.92866359447004609</v>
      </c>
      <c r="R8" s="1603"/>
      <c r="S8" s="1609">
        <v>0</v>
      </c>
      <c r="T8" s="1605">
        <v>2</v>
      </c>
      <c r="U8" s="1605">
        <v>3</v>
      </c>
      <c r="V8" s="1606">
        <v>0</v>
      </c>
      <c r="W8" s="1606">
        <v>0</v>
      </c>
      <c r="X8" s="1636">
        <v>12</v>
      </c>
      <c r="Y8" s="1607">
        <v>1</v>
      </c>
      <c r="Z8" s="1607">
        <v>0</v>
      </c>
      <c r="AA8" s="1608">
        <v>0.5</v>
      </c>
      <c r="AB8" s="1609">
        <v>100</v>
      </c>
      <c r="AC8" s="1609">
        <v>100</v>
      </c>
      <c r="AD8" s="1609">
        <v>97</v>
      </c>
      <c r="AE8" s="1609">
        <v>91</v>
      </c>
      <c r="AF8" s="1610">
        <v>0</v>
      </c>
      <c r="AG8" s="1611">
        <v>25</v>
      </c>
      <c r="AH8" s="1612">
        <v>100</v>
      </c>
      <c r="AI8" s="1613">
        <v>0</v>
      </c>
      <c r="AJ8" s="1814">
        <v>1</v>
      </c>
      <c r="AK8" s="1613">
        <v>1</v>
      </c>
      <c r="AL8" s="1614" t="s">
        <v>535</v>
      </c>
      <c r="AM8" s="1615">
        <v>84.62</v>
      </c>
      <c r="AN8" s="1616">
        <v>72.86</v>
      </c>
      <c r="AO8" s="1617">
        <v>41</v>
      </c>
      <c r="AP8" s="1611">
        <v>1.5</v>
      </c>
      <c r="AQ8" s="1618">
        <f>AA8+AF8+AK8+AP8</f>
        <v>3</v>
      </c>
      <c r="AR8" s="1619"/>
      <c r="AS8" s="1817"/>
      <c r="AT8" s="1620"/>
      <c r="AU8" s="1621"/>
      <c r="AV8" s="1622"/>
      <c r="AX8" s="2149"/>
    </row>
    <row r="9" spans="1:50" ht="15" x14ac:dyDescent="0.25">
      <c r="A9" s="1634"/>
      <c r="B9" s="158" t="s">
        <v>673</v>
      </c>
      <c r="C9" s="1597">
        <v>20</v>
      </c>
      <c r="D9" s="1597">
        <v>27</v>
      </c>
      <c r="E9" s="1042">
        <v>807</v>
      </c>
      <c r="F9" s="156">
        <v>1674</v>
      </c>
      <c r="G9" s="156">
        <v>1449</v>
      </c>
      <c r="H9" s="157">
        <v>976.5</v>
      </c>
      <c r="I9" s="157">
        <v>911.5</v>
      </c>
      <c r="J9" s="156">
        <v>713</v>
      </c>
      <c r="K9" s="156">
        <v>713</v>
      </c>
      <c r="L9" s="157">
        <v>713</v>
      </c>
      <c r="M9" s="157">
        <v>1043.5999999999999</v>
      </c>
      <c r="N9" s="1624">
        <f t="shared" si="0"/>
        <v>4076.5</v>
      </c>
      <c r="O9" s="1597">
        <f t="shared" si="0"/>
        <v>4117.1000000000004</v>
      </c>
      <c r="P9" s="1601">
        <f t="shared" ref="P9:P14" si="1">SUM(G9,I9,K9,M9)/E9</f>
        <v>5.1017348203221813</v>
      </c>
      <c r="Q9" s="1625">
        <f t="shared" ref="Q9:Q46" si="2">O9/N9</f>
        <v>1.0099595241015578</v>
      </c>
      <c r="R9" s="1603"/>
      <c r="S9" s="1609">
        <v>0</v>
      </c>
      <c r="T9" s="1605">
        <v>5</v>
      </c>
      <c r="U9" s="1605">
        <v>1</v>
      </c>
      <c r="V9" s="1604">
        <v>0</v>
      </c>
      <c r="W9" s="1606">
        <v>0</v>
      </c>
      <c r="X9" s="1639">
        <v>32</v>
      </c>
      <c r="Y9" s="1607">
        <v>2</v>
      </c>
      <c r="Z9" s="1607">
        <v>0</v>
      </c>
      <c r="AA9" s="1608">
        <v>2</v>
      </c>
      <c r="AB9" s="1609">
        <v>100</v>
      </c>
      <c r="AC9" s="1609">
        <v>100</v>
      </c>
      <c r="AD9" s="1626">
        <v>93</v>
      </c>
      <c r="AE9" s="1626">
        <v>95</v>
      </c>
      <c r="AF9" s="1610">
        <v>1.5</v>
      </c>
      <c r="AG9" s="1618">
        <v>43.1</v>
      </c>
      <c r="AH9" s="1613">
        <v>96.2</v>
      </c>
      <c r="AI9" s="1613">
        <v>0</v>
      </c>
      <c r="AJ9" s="1818">
        <v>12</v>
      </c>
      <c r="AK9" s="1618">
        <v>4</v>
      </c>
      <c r="AL9" s="1628" t="s">
        <v>437</v>
      </c>
      <c r="AM9" s="1629">
        <v>96.3</v>
      </c>
      <c r="AN9" s="1630">
        <v>75.86</v>
      </c>
      <c r="AO9" s="1631">
        <v>40</v>
      </c>
      <c r="AP9" s="1618">
        <v>1</v>
      </c>
      <c r="AQ9" s="1618">
        <f t="shared" ref="AQ9:AQ14" si="3">AA9+AF9+AK9+AP9</f>
        <v>8.5</v>
      </c>
      <c r="AR9" s="1619"/>
      <c r="AS9" s="1816"/>
      <c r="AT9" s="1819"/>
      <c r="AU9" s="1621"/>
      <c r="AV9" s="1622"/>
      <c r="AX9" s="2150"/>
    </row>
    <row r="10" spans="1:50" ht="15" x14ac:dyDescent="0.25">
      <c r="A10" s="1634"/>
      <c r="B10" s="158" t="s">
        <v>673</v>
      </c>
      <c r="C10" s="1597">
        <v>21</v>
      </c>
      <c r="D10" s="1597">
        <v>27</v>
      </c>
      <c r="E10" s="1042">
        <v>823</v>
      </c>
      <c r="F10" s="156">
        <v>1674</v>
      </c>
      <c r="G10" s="156">
        <v>1448</v>
      </c>
      <c r="H10" s="157">
        <v>976.5</v>
      </c>
      <c r="I10" s="157">
        <v>1081.5</v>
      </c>
      <c r="J10" s="156">
        <v>713</v>
      </c>
      <c r="K10" s="156">
        <v>713</v>
      </c>
      <c r="L10" s="157">
        <v>713</v>
      </c>
      <c r="M10" s="157">
        <v>1069.5</v>
      </c>
      <c r="N10" s="1624">
        <f t="shared" si="0"/>
        <v>4076.5</v>
      </c>
      <c r="O10" s="1597">
        <f t="shared" si="0"/>
        <v>4312</v>
      </c>
      <c r="P10" s="1601">
        <f t="shared" si="1"/>
        <v>5.2393681652490889</v>
      </c>
      <c r="Q10" s="1625">
        <f t="shared" si="2"/>
        <v>1.0577701459585429</v>
      </c>
      <c r="R10" s="1603"/>
      <c r="S10" s="1609">
        <v>1</v>
      </c>
      <c r="T10" s="1605">
        <v>6</v>
      </c>
      <c r="U10" s="1605">
        <v>1</v>
      </c>
      <c r="V10" s="1626">
        <v>1</v>
      </c>
      <c r="W10" s="1606">
        <v>0</v>
      </c>
      <c r="X10" s="1636">
        <v>17</v>
      </c>
      <c r="Y10" s="1607">
        <v>1</v>
      </c>
      <c r="Z10" s="1607">
        <v>1</v>
      </c>
      <c r="AA10" s="1608">
        <v>3</v>
      </c>
      <c r="AB10" s="1609">
        <v>100</v>
      </c>
      <c r="AC10" s="1609">
        <v>100</v>
      </c>
      <c r="AD10" s="1609">
        <v>97</v>
      </c>
      <c r="AE10" s="1609">
        <v>92</v>
      </c>
      <c r="AF10" s="1610">
        <v>1.5</v>
      </c>
      <c r="AG10" s="1618">
        <v>74.8</v>
      </c>
      <c r="AH10" s="1613">
        <v>100</v>
      </c>
      <c r="AI10" s="1613">
        <v>0</v>
      </c>
      <c r="AJ10" s="1823">
        <v>21</v>
      </c>
      <c r="AK10" s="1618">
        <v>1.5</v>
      </c>
      <c r="AL10" s="1628" t="s">
        <v>437</v>
      </c>
      <c r="AM10" s="1629">
        <v>85.71</v>
      </c>
      <c r="AN10" s="1630">
        <v>74.73</v>
      </c>
      <c r="AO10" s="1631">
        <v>39</v>
      </c>
      <c r="AP10" s="1618">
        <v>1.5</v>
      </c>
      <c r="AQ10" s="1618">
        <f t="shared" si="3"/>
        <v>7.5</v>
      </c>
      <c r="AR10" s="1619"/>
      <c r="AS10" s="1816"/>
      <c r="AT10" s="1632"/>
      <c r="AU10" s="1621"/>
      <c r="AV10" s="1622"/>
      <c r="AX10" s="2150"/>
    </row>
    <row r="11" spans="1:50" ht="15" x14ac:dyDescent="0.25">
      <c r="A11" s="1634"/>
      <c r="B11" s="155" t="s">
        <v>373</v>
      </c>
      <c r="C11" s="1597" t="s">
        <v>442</v>
      </c>
      <c r="D11" s="1635">
        <v>20</v>
      </c>
      <c r="E11" s="1042">
        <v>601</v>
      </c>
      <c r="F11" s="156">
        <v>1168</v>
      </c>
      <c r="G11" s="156">
        <v>1251</v>
      </c>
      <c r="H11" s="157">
        <v>930</v>
      </c>
      <c r="I11" s="157">
        <v>834</v>
      </c>
      <c r="J11" s="156">
        <v>744</v>
      </c>
      <c r="K11" s="156">
        <v>744</v>
      </c>
      <c r="L11" s="157">
        <v>372</v>
      </c>
      <c r="M11" s="157">
        <v>588</v>
      </c>
      <c r="N11" s="1624">
        <f>SUM(F11+H11+J11+L11)</f>
        <v>3214</v>
      </c>
      <c r="O11" s="1597">
        <f>SUM(G11+I11+K11+M11)</f>
        <v>3417</v>
      </c>
      <c r="P11" s="1601">
        <f>SUM(G11,I11,K11,M11)/E11</f>
        <v>5.6855241264559071</v>
      </c>
      <c r="Q11" s="1602">
        <f>O11/N11</f>
        <v>1.0631611698817673</v>
      </c>
      <c r="R11" s="1603"/>
      <c r="S11" s="1609">
        <v>0</v>
      </c>
      <c r="T11" s="1627">
        <v>2</v>
      </c>
      <c r="U11" s="1605">
        <v>2</v>
      </c>
      <c r="V11" s="1639">
        <v>2</v>
      </c>
      <c r="W11" s="1606">
        <v>0</v>
      </c>
      <c r="X11" s="1639">
        <v>17</v>
      </c>
      <c r="Y11" s="1607">
        <v>2</v>
      </c>
      <c r="Z11" s="1640">
        <v>1</v>
      </c>
      <c r="AA11" s="1608">
        <v>3.5</v>
      </c>
      <c r="AB11" s="1626">
        <v>100</v>
      </c>
      <c r="AC11" s="1626">
        <v>100</v>
      </c>
      <c r="AD11" s="1609">
        <v>99</v>
      </c>
      <c r="AE11" s="1609">
        <v>100</v>
      </c>
      <c r="AF11" s="1610">
        <v>0.5</v>
      </c>
      <c r="AG11" s="1618">
        <v>20.3</v>
      </c>
      <c r="AH11" s="1613">
        <v>100</v>
      </c>
      <c r="AI11" s="1613">
        <v>0</v>
      </c>
      <c r="AJ11" s="1818">
        <v>6</v>
      </c>
      <c r="AK11" s="1618">
        <v>4</v>
      </c>
      <c r="AL11" s="1628" t="s">
        <v>535</v>
      </c>
      <c r="AM11" s="1629">
        <v>88.46</v>
      </c>
      <c r="AN11" s="1630">
        <v>71.61</v>
      </c>
      <c r="AO11" s="1631">
        <v>39</v>
      </c>
      <c r="AP11" s="1618">
        <v>2</v>
      </c>
      <c r="AQ11" s="1618">
        <f>AA11+AF11+AK11+AP11</f>
        <v>10</v>
      </c>
      <c r="AR11" s="1619"/>
      <c r="AS11" s="1817"/>
      <c r="AT11" s="1638"/>
      <c r="AU11" s="1621"/>
      <c r="AV11" s="1622"/>
      <c r="AX11" s="2149"/>
    </row>
    <row r="12" spans="1:50" ht="15" x14ac:dyDescent="0.25">
      <c r="A12" s="1634"/>
      <c r="B12" s="155" t="s">
        <v>674</v>
      </c>
      <c r="C12" s="1597" t="s">
        <v>441</v>
      </c>
      <c r="D12" s="1635">
        <v>19</v>
      </c>
      <c r="E12" s="1042">
        <v>575</v>
      </c>
      <c r="F12" s="156">
        <v>1209</v>
      </c>
      <c r="G12" s="156">
        <v>112.3</v>
      </c>
      <c r="H12" s="157">
        <v>990.5</v>
      </c>
      <c r="I12" s="157">
        <v>953.5</v>
      </c>
      <c r="J12" s="156">
        <v>744</v>
      </c>
      <c r="K12" s="156">
        <v>744</v>
      </c>
      <c r="L12" s="157">
        <v>372</v>
      </c>
      <c r="M12" s="157">
        <v>588</v>
      </c>
      <c r="N12" s="1624">
        <f>SUM(F12+H12+J12+L12)</f>
        <v>3315.5</v>
      </c>
      <c r="O12" s="1597">
        <f>SUM(G12+I12+K12+M12)</f>
        <v>2397.8000000000002</v>
      </c>
      <c r="P12" s="1601">
        <f>SUM(G12,I12,K12,M12)/E12</f>
        <v>4.1700869565217396</v>
      </c>
      <c r="Q12" s="1602">
        <f>O12/N12</f>
        <v>0.72320916905444133</v>
      </c>
      <c r="R12" s="1603"/>
      <c r="S12" s="1609">
        <v>0</v>
      </c>
      <c r="T12" s="1627">
        <v>7</v>
      </c>
      <c r="U12" s="1626">
        <v>3</v>
      </c>
      <c r="V12" s="1606">
        <v>0</v>
      </c>
      <c r="W12" s="1606">
        <v>0</v>
      </c>
      <c r="X12" s="1636">
        <v>15</v>
      </c>
      <c r="Y12" s="1607">
        <v>0</v>
      </c>
      <c r="Z12" s="1607">
        <v>0</v>
      </c>
      <c r="AA12" s="1608">
        <v>1.5</v>
      </c>
      <c r="AB12" s="1609">
        <v>100</v>
      </c>
      <c r="AC12" s="1626">
        <v>100</v>
      </c>
      <c r="AD12" s="1609">
        <v>94</v>
      </c>
      <c r="AE12" s="1609">
        <v>100</v>
      </c>
      <c r="AF12" s="1610">
        <v>0</v>
      </c>
      <c r="AG12" s="1618">
        <v>53.3</v>
      </c>
      <c r="AH12" s="1613">
        <v>100</v>
      </c>
      <c r="AI12" s="1613">
        <v>0</v>
      </c>
      <c r="AJ12" s="1814">
        <v>4</v>
      </c>
      <c r="AK12" s="1613">
        <v>1</v>
      </c>
      <c r="AL12" s="1628" t="s">
        <v>535</v>
      </c>
      <c r="AM12" s="1629">
        <v>80.95</v>
      </c>
      <c r="AN12" s="1630">
        <v>64.33</v>
      </c>
      <c r="AO12" s="1631">
        <v>46</v>
      </c>
      <c r="AP12" s="1618">
        <v>2</v>
      </c>
      <c r="AQ12" s="1618">
        <f>AA12+AF12+AK12+AP12</f>
        <v>4.5</v>
      </c>
      <c r="AR12" s="1619"/>
      <c r="AS12" s="1817"/>
      <c r="AT12" s="1620"/>
      <c r="AU12" s="1621"/>
      <c r="AV12" s="1622"/>
      <c r="AX12" s="2149"/>
    </row>
    <row r="13" spans="1:50" ht="15" x14ac:dyDescent="0.25">
      <c r="A13" s="1634"/>
      <c r="B13" s="158" t="s">
        <v>674</v>
      </c>
      <c r="C13" s="1597" t="s">
        <v>458</v>
      </c>
      <c r="D13" s="1597">
        <v>20</v>
      </c>
      <c r="E13" s="1042">
        <v>663</v>
      </c>
      <c r="F13" s="156">
        <v>1209</v>
      </c>
      <c r="G13" s="156">
        <v>1208</v>
      </c>
      <c r="H13" s="157">
        <v>806</v>
      </c>
      <c r="I13" s="157">
        <v>762</v>
      </c>
      <c r="J13" s="156">
        <v>682</v>
      </c>
      <c r="K13" s="156">
        <v>671</v>
      </c>
      <c r="L13" s="157">
        <v>682</v>
      </c>
      <c r="M13" s="157">
        <v>742</v>
      </c>
      <c r="N13" s="1624">
        <f t="shared" si="0"/>
        <v>3379</v>
      </c>
      <c r="O13" s="1597">
        <f t="shared" si="0"/>
        <v>3383</v>
      </c>
      <c r="P13" s="1601">
        <f t="shared" si="1"/>
        <v>5.1025641025641022</v>
      </c>
      <c r="Q13" s="1625">
        <f t="shared" si="2"/>
        <v>1.0011837821840781</v>
      </c>
      <c r="R13" s="1603"/>
      <c r="S13" s="1609">
        <v>1</v>
      </c>
      <c r="T13" s="1604">
        <v>0</v>
      </c>
      <c r="U13" s="1627">
        <v>1</v>
      </c>
      <c r="V13" s="1606">
        <v>0</v>
      </c>
      <c r="W13" s="1606">
        <v>0</v>
      </c>
      <c r="X13" s="1639">
        <v>7</v>
      </c>
      <c r="Y13" s="1607">
        <v>0</v>
      </c>
      <c r="Z13" s="1607">
        <v>1</v>
      </c>
      <c r="AA13" s="1608">
        <v>3</v>
      </c>
      <c r="AB13" s="1626">
        <v>100</v>
      </c>
      <c r="AC13" s="1626">
        <v>100</v>
      </c>
      <c r="AD13" s="1609">
        <v>81</v>
      </c>
      <c r="AE13" s="1609">
        <v>100</v>
      </c>
      <c r="AF13" s="1610">
        <v>0</v>
      </c>
      <c r="AG13" s="1618">
        <v>51.9</v>
      </c>
      <c r="AH13" s="1613">
        <v>99.2</v>
      </c>
      <c r="AI13" s="1613">
        <v>0</v>
      </c>
      <c r="AJ13" s="1814">
        <v>3</v>
      </c>
      <c r="AK13" s="1618">
        <v>1</v>
      </c>
      <c r="AL13" s="1628" t="s">
        <v>437</v>
      </c>
      <c r="AM13" s="1629">
        <v>84.21</v>
      </c>
      <c r="AN13" s="1630">
        <v>61.54</v>
      </c>
      <c r="AO13" s="1631">
        <v>16</v>
      </c>
      <c r="AP13" s="1618">
        <v>2</v>
      </c>
      <c r="AQ13" s="1618">
        <f t="shared" si="3"/>
        <v>6</v>
      </c>
      <c r="AR13" s="1619"/>
      <c r="AS13" s="2151"/>
      <c r="AT13" s="1632"/>
      <c r="AU13" s="1621"/>
      <c r="AV13" s="1622"/>
      <c r="AX13" s="2150"/>
    </row>
    <row r="14" spans="1:50" ht="15" x14ac:dyDescent="0.25">
      <c r="A14" s="1634"/>
      <c r="B14" s="154" t="s">
        <v>673</v>
      </c>
      <c r="C14" s="1597" t="s">
        <v>457</v>
      </c>
      <c r="D14" s="1641">
        <v>21</v>
      </c>
      <c r="E14" s="1042">
        <v>485</v>
      </c>
      <c r="F14" s="156">
        <v>1457</v>
      </c>
      <c r="G14" s="156">
        <v>1435.25</v>
      </c>
      <c r="H14" s="157">
        <v>728.5</v>
      </c>
      <c r="I14" s="157">
        <v>728.5</v>
      </c>
      <c r="J14" s="156">
        <v>1092.75</v>
      </c>
      <c r="K14" s="156">
        <v>1045.76</v>
      </c>
      <c r="L14" s="157">
        <v>728.5</v>
      </c>
      <c r="M14" s="157">
        <v>826.75</v>
      </c>
      <c r="N14" s="1624">
        <f t="shared" si="0"/>
        <v>4006.75</v>
      </c>
      <c r="O14" s="1597">
        <f t="shared" si="0"/>
        <v>4036.26</v>
      </c>
      <c r="P14" s="1601">
        <f t="shared" si="1"/>
        <v>8.32218556701031</v>
      </c>
      <c r="Q14" s="1642">
        <f t="shared" si="2"/>
        <v>1.0073650714419418</v>
      </c>
      <c r="R14" s="1603"/>
      <c r="S14" s="1609">
        <v>0</v>
      </c>
      <c r="T14" s="1626">
        <v>4</v>
      </c>
      <c r="U14" s="1604">
        <v>0</v>
      </c>
      <c r="V14" s="1606">
        <v>0</v>
      </c>
      <c r="W14" s="1606">
        <v>0</v>
      </c>
      <c r="X14" s="1639">
        <v>9</v>
      </c>
      <c r="Y14" s="1607">
        <v>1</v>
      </c>
      <c r="Z14" s="1607">
        <v>1</v>
      </c>
      <c r="AA14" s="1608">
        <v>3</v>
      </c>
      <c r="AB14" s="1609">
        <v>100</v>
      </c>
      <c r="AC14" s="1609">
        <v>100</v>
      </c>
      <c r="AD14" s="1643">
        <v>77</v>
      </c>
      <c r="AE14" s="1643">
        <v>91</v>
      </c>
      <c r="AF14" s="1610">
        <v>0.5</v>
      </c>
      <c r="AG14" s="1618">
        <v>0.7</v>
      </c>
      <c r="AH14" s="1613">
        <v>100</v>
      </c>
      <c r="AI14" s="1613">
        <v>0</v>
      </c>
      <c r="AJ14" s="1814">
        <v>19</v>
      </c>
      <c r="AK14" s="1618">
        <v>2</v>
      </c>
      <c r="AL14" s="1628" t="s">
        <v>535</v>
      </c>
      <c r="AM14" s="1629">
        <v>76.67</v>
      </c>
      <c r="AN14" s="1630">
        <v>78.290000000000006</v>
      </c>
      <c r="AO14" s="1631">
        <v>19</v>
      </c>
      <c r="AP14" s="1618">
        <v>1.5</v>
      </c>
      <c r="AQ14" s="1618">
        <f t="shared" si="3"/>
        <v>7</v>
      </c>
      <c r="AR14" s="1619"/>
      <c r="AS14" s="1820"/>
      <c r="AT14" s="1620"/>
      <c r="AU14" s="1621"/>
      <c r="AV14" s="1622"/>
      <c r="AX14" s="2152"/>
    </row>
    <row r="15" spans="1:50" x14ac:dyDescent="0.2">
      <c r="A15" s="1644"/>
      <c r="B15" s="1645"/>
      <c r="C15" s="1646"/>
      <c r="D15" s="1646"/>
      <c r="E15" s="1647"/>
      <c r="F15" s="1648"/>
      <c r="G15" s="1648"/>
      <c r="H15" s="1648"/>
      <c r="I15" s="1648"/>
      <c r="J15" s="1648"/>
      <c r="K15" s="1648"/>
      <c r="L15" s="1648"/>
      <c r="M15" s="1648"/>
      <c r="N15" s="1649">
        <f>SUM(N6:N14)</f>
        <v>37233.75</v>
      </c>
      <c r="O15" s="1649">
        <f>SUM(O6:O14)</f>
        <v>36151.159999999996</v>
      </c>
      <c r="P15" s="1650"/>
      <c r="Q15" s="1651">
        <f t="shared" si="2"/>
        <v>0.97092449726390695</v>
      </c>
      <c r="R15" s="1652"/>
      <c r="S15" s="1653"/>
      <c r="T15" s="1653"/>
      <c r="U15" s="1653"/>
      <c r="V15" s="1653"/>
      <c r="W15" s="1653"/>
      <c r="X15" s="1653"/>
      <c r="Y15" s="1653"/>
      <c r="Z15" s="1653"/>
      <c r="AA15" s="1653"/>
      <c r="AB15" s="1654"/>
      <c r="AC15" s="1654"/>
      <c r="AD15" s="1654"/>
      <c r="AE15" s="1654"/>
      <c r="AF15" s="1653"/>
      <c r="AG15" s="1653"/>
      <c r="AH15" s="1653"/>
      <c r="AI15" s="1653"/>
      <c r="AJ15" s="1653"/>
      <c r="AK15" s="1653"/>
      <c r="AL15" s="1653"/>
      <c r="AM15" s="1655"/>
      <c r="AN15" s="1653"/>
      <c r="AO15" s="1653"/>
      <c r="AP15" s="1653"/>
      <c r="AQ15" s="1653"/>
      <c r="AR15" s="1653"/>
      <c r="AS15" s="2296"/>
      <c r="AT15" s="1653"/>
      <c r="AU15" s="1653"/>
      <c r="AV15" s="1653"/>
      <c r="AX15" s="2149"/>
    </row>
    <row r="16" spans="1:50" ht="15" x14ac:dyDescent="0.25">
      <c r="A16" s="1597" t="s">
        <v>613</v>
      </c>
      <c r="B16" s="155" t="s">
        <v>614</v>
      </c>
      <c r="C16" s="1597" t="s">
        <v>454</v>
      </c>
      <c r="D16" s="1635">
        <v>24</v>
      </c>
      <c r="E16" s="1042">
        <v>733</v>
      </c>
      <c r="F16" s="156">
        <v>1333</v>
      </c>
      <c r="G16" s="156">
        <v>1192</v>
      </c>
      <c r="H16" s="157">
        <v>1488</v>
      </c>
      <c r="I16" s="157">
        <v>1464</v>
      </c>
      <c r="J16" s="156">
        <v>744</v>
      </c>
      <c r="K16" s="156">
        <v>744</v>
      </c>
      <c r="L16" s="157">
        <v>744</v>
      </c>
      <c r="M16" s="157">
        <v>1186</v>
      </c>
      <c r="N16" s="1599">
        <f t="shared" ref="N16:O31" si="4">SUM(F16+H16+J16+L16)</f>
        <v>4309</v>
      </c>
      <c r="O16" s="1600">
        <f t="shared" si="4"/>
        <v>4586</v>
      </c>
      <c r="P16" s="1601">
        <f>SUM(G16,I16,K16,M16)/E16</f>
        <v>6.2564802182810366</v>
      </c>
      <c r="Q16" s="1625">
        <f>O16/N16</f>
        <v>1.0642840566256673</v>
      </c>
      <c r="R16" s="1603"/>
      <c r="S16" s="1609">
        <v>0</v>
      </c>
      <c r="T16" s="1605">
        <v>10</v>
      </c>
      <c r="U16" s="1605">
        <v>3</v>
      </c>
      <c r="V16" s="1606">
        <v>0</v>
      </c>
      <c r="W16" s="1636">
        <v>1</v>
      </c>
      <c r="X16" s="1605">
        <v>4</v>
      </c>
      <c r="Y16" s="1607">
        <v>0</v>
      </c>
      <c r="Z16" s="1607">
        <v>0</v>
      </c>
      <c r="AA16" s="1608">
        <v>0</v>
      </c>
      <c r="AB16" s="1609">
        <v>100</v>
      </c>
      <c r="AC16" s="1609">
        <v>80</v>
      </c>
      <c r="AD16" s="1609">
        <v>80</v>
      </c>
      <c r="AE16" s="1609">
        <v>68</v>
      </c>
      <c r="AF16" s="1613">
        <v>1</v>
      </c>
      <c r="AG16" s="1611">
        <v>18.600000000000001</v>
      </c>
      <c r="AH16" s="1618">
        <v>100</v>
      </c>
      <c r="AI16" s="1613">
        <v>0</v>
      </c>
      <c r="AJ16" s="1814">
        <v>8</v>
      </c>
      <c r="AK16" s="1613">
        <v>1.5</v>
      </c>
      <c r="AL16" s="1614" t="s">
        <v>437</v>
      </c>
      <c r="AM16" s="1615">
        <v>93.33</v>
      </c>
      <c r="AN16" s="1616">
        <v>85.75</v>
      </c>
      <c r="AO16" s="1617">
        <v>41</v>
      </c>
      <c r="AP16" s="1611">
        <v>1.5</v>
      </c>
      <c r="AQ16" s="1618">
        <f>AA16+AF16+AK16+AP16</f>
        <v>4</v>
      </c>
      <c r="AR16" s="1619"/>
      <c r="AS16" s="2151"/>
      <c r="AT16" s="1620"/>
      <c r="AU16" s="1621"/>
      <c r="AV16" s="1622"/>
      <c r="AX16" s="2150"/>
    </row>
    <row r="17" spans="1:50" ht="15" x14ac:dyDescent="0.25">
      <c r="A17" s="1597"/>
      <c r="B17" s="155" t="s">
        <v>614</v>
      </c>
      <c r="C17" s="1597" t="s">
        <v>436</v>
      </c>
      <c r="D17" s="1641">
        <v>16</v>
      </c>
      <c r="E17" s="1042">
        <v>830</v>
      </c>
      <c r="F17" s="156">
        <v>1348.5</v>
      </c>
      <c r="G17" s="156">
        <v>1201.5</v>
      </c>
      <c r="H17" s="157">
        <v>1116</v>
      </c>
      <c r="I17" s="157">
        <v>1284</v>
      </c>
      <c r="J17" s="156">
        <v>1116</v>
      </c>
      <c r="K17" s="156">
        <v>924</v>
      </c>
      <c r="L17" s="157">
        <v>1116</v>
      </c>
      <c r="M17" s="157">
        <v>1416</v>
      </c>
      <c r="N17" s="1624">
        <f t="shared" si="4"/>
        <v>4696.5</v>
      </c>
      <c r="O17" s="1597">
        <f t="shared" si="4"/>
        <v>4825.5</v>
      </c>
      <c r="P17" s="1601">
        <f>SUM(G17,I17,K17,M17)/E17</f>
        <v>5.8138554216867471</v>
      </c>
      <c r="Q17" s="1602">
        <f>O17/N17</f>
        <v>1.0274672628553179</v>
      </c>
      <c r="R17" s="1603"/>
      <c r="S17" s="1609">
        <v>0</v>
      </c>
      <c r="T17" s="1605">
        <v>11</v>
      </c>
      <c r="U17" s="1605">
        <v>2</v>
      </c>
      <c r="V17" s="1606">
        <v>0</v>
      </c>
      <c r="W17" s="1606">
        <v>0</v>
      </c>
      <c r="X17" s="1605">
        <v>18</v>
      </c>
      <c r="Y17" s="1607">
        <v>0</v>
      </c>
      <c r="Z17" s="1607">
        <v>0</v>
      </c>
      <c r="AA17" s="1608">
        <v>0</v>
      </c>
      <c r="AB17" s="1609">
        <v>70</v>
      </c>
      <c r="AC17" s="1609">
        <v>90</v>
      </c>
      <c r="AD17" s="1609">
        <v>86</v>
      </c>
      <c r="AE17" s="1609">
        <v>92</v>
      </c>
      <c r="AF17" s="1613">
        <v>1.5</v>
      </c>
      <c r="AG17" s="1618">
        <v>27.9</v>
      </c>
      <c r="AH17" s="1618">
        <v>94.1</v>
      </c>
      <c r="AI17" s="1613">
        <v>5.8</v>
      </c>
      <c r="AJ17" s="1814">
        <v>7</v>
      </c>
      <c r="AK17" s="1613">
        <v>0</v>
      </c>
      <c r="AL17" s="1614" t="s">
        <v>437</v>
      </c>
      <c r="AM17" s="1629">
        <v>61.11</v>
      </c>
      <c r="AN17" s="1630">
        <v>78.7</v>
      </c>
      <c r="AO17" s="1631">
        <v>34</v>
      </c>
      <c r="AP17" s="1618">
        <v>2.5</v>
      </c>
      <c r="AQ17" s="1618">
        <f>AA17+AF17+AK17+AP17</f>
        <v>4</v>
      </c>
      <c r="AR17" s="1619"/>
      <c r="AS17" s="1817"/>
      <c r="AT17" s="1821"/>
      <c r="AU17" s="1621"/>
      <c r="AV17" s="1622"/>
      <c r="AX17" s="2149"/>
    </row>
    <row r="18" spans="1:50" ht="15" x14ac:dyDescent="0.25">
      <c r="A18" s="1634"/>
      <c r="B18" s="155" t="s">
        <v>614</v>
      </c>
      <c r="C18" s="1597" t="s">
        <v>443</v>
      </c>
      <c r="D18" s="1635">
        <v>18</v>
      </c>
      <c r="E18" s="1042">
        <v>569</v>
      </c>
      <c r="F18" s="156">
        <v>1116</v>
      </c>
      <c r="G18" s="156">
        <v>1058</v>
      </c>
      <c r="H18" s="157">
        <v>744</v>
      </c>
      <c r="I18" s="157">
        <v>766.5</v>
      </c>
      <c r="J18" s="156">
        <v>744</v>
      </c>
      <c r="K18" s="156">
        <v>744</v>
      </c>
      <c r="L18" s="157">
        <v>744</v>
      </c>
      <c r="M18" s="157">
        <v>900</v>
      </c>
      <c r="N18" s="1624">
        <f t="shared" si="4"/>
        <v>3348</v>
      </c>
      <c r="O18" s="1597">
        <f t="shared" si="4"/>
        <v>3468.5</v>
      </c>
      <c r="P18" s="1601">
        <f>SUM(G18,I18,K18,M18)/E18</f>
        <v>6.0957820738137078</v>
      </c>
      <c r="Q18" s="1602">
        <f>O18/N18</f>
        <v>1.0359916367980884</v>
      </c>
      <c r="R18" s="1603"/>
      <c r="S18" s="1609">
        <v>0</v>
      </c>
      <c r="T18" s="1605">
        <v>8</v>
      </c>
      <c r="U18" s="1626">
        <v>3</v>
      </c>
      <c r="V18" s="1606">
        <v>0</v>
      </c>
      <c r="W18" s="1606">
        <v>0</v>
      </c>
      <c r="X18" s="1627">
        <v>15</v>
      </c>
      <c r="Y18" s="1607">
        <v>1</v>
      </c>
      <c r="Z18" s="1640">
        <v>0</v>
      </c>
      <c r="AA18" s="1656">
        <v>2</v>
      </c>
      <c r="AB18" s="1609">
        <v>100</v>
      </c>
      <c r="AC18" s="1609">
        <v>100</v>
      </c>
      <c r="AD18" s="1609">
        <v>98</v>
      </c>
      <c r="AE18" s="1609">
        <v>100</v>
      </c>
      <c r="AF18" s="1610">
        <v>1.5</v>
      </c>
      <c r="AG18" s="1609">
        <v>43.7</v>
      </c>
      <c r="AH18" s="1613">
        <v>96.7</v>
      </c>
      <c r="AI18" s="1613">
        <v>3.2</v>
      </c>
      <c r="AJ18" s="1814">
        <v>3</v>
      </c>
      <c r="AK18" s="1613">
        <v>2</v>
      </c>
      <c r="AL18" s="1614" t="s">
        <v>435</v>
      </c>
      <c r="AM18" s="1629">
        <v>50</v>
      </c>
      <c r="AN18" s="1630">
        <v>74.19</v>
      </c>
      <c r="AO18" s="1631">
        <v>17</v>
      </c>
      <c r="AP18" s="1618">
        <v>3</v>
      </c>
      <c r="AQ18" s="1618">
        <f>AA18+AF18+AK18+AP18</f>
        <v>8.5</v>
      </c>
      <c r="AR18" s="1619"/>
      <c r="AS18" s="1815"/>
      <c r="AT18" s="1638"/>
      <c r="AU18" s="1621"/>
      <c r="AV18" s="1622"/>
      <c r="AX18" s="2149"/>
    </row>
    <row r="19" spans="1:50" ht="15" x14ac:dyDescent="0.25">
      <c r="A19" s="1597"/>
      <c r="B19" s="154" t="s">
        <v>614</v>
      </c>
      <c r="C19" s="1597" t="s">
        <v>440</v>
      </c>
      <c r="D19" s="1641">
        <v>21</v>
      </c>
      <c r="E19" s="1042">
        <v>548</v>
      </c>
      <c r="F19" s="156">
        <v>1426</v>
      </c>
      <c r="G19" s="156">
        <v>1380</v>
      </c>
      <c r="H19" s="157">
        <v>1116</v>
      </c>
      <c r="I19" s="157">
        <v>1057.5</v>
      </c>
      <c r="J19" s="156">
        <v>1116</v>
      </c>
      <c r="K19" s="156">
        <v>1008</v>
      </c>
      <c r="L19" s="157">
        <v>744</v>
      </c>
      <c r="M19" s="157">
        <v>957.5</v>
      </c>
      <c r="N19" s="1624">
        <f t="shared" si="4"/>
        <v>4402</v>
      </c>
      <c r="O19" s="1597">
        <f t="shared" si="4"/>
        <v>4403</v>
      </c>
      <c r="P19" s="1601">
        <f t="shared" ref="P19:P28" si="5">SUM(G19,I19,K19,M19)/E19</f>
        <v>8.0346715328467155</v>
      </c>
      <c r="Q19" s="1602">
        <f t="shared" si="2"/>
        <v>1.0002271694684235</v>
      </c>
      <c r="R19" s="1657"/>
      <c r="S19" s="1609">
        <v>1</v>
      </c>
      <c r="T19" s="1605">
        <v>14</v>
      </c>
      <c r="U19" s="1605">
        <v>3</v>
      </c>
      <c r="V19" s="1627">
        <v>1</v>
      </c>
      <c r="W19" s="1606">
        <v>0</v>
      </c>
      <c r="X19" s="1605">
        <v>24</v>
      </c>
      <c r="Y19" s="1607">
        <v>0</v>
      </c>
      <c r="Z19" s="1607">
        <v>0</v>
      </c>
      <c r="AA19" s="1608">
        <v>1.5</v>
      </c>
      <c r="AB19" s="1626"/>
      <c r="AC19" s="1626"/>
      <c r="AD19" s="1609">
        <v>87</v>
      </c>
      <c r="AE19" s="1609">
        <v>95</v>
      </c>
      <c r="AF19" s="1610">
        <v>1</v>
      </c>
      <c r="AG19" s="1618">
        <v>45.4</v>
      </c>
      <c r="AH19" s="1658">
        <v>95.3</v>
      </c>
      <c r="AI19" s="1613">
        <v>4.5</v>
      </c>
      <c r="AJ19" s="1814">
        <v>5</v>
      </c>
      <c r="AK19" s="1618">
        <v>0</v>
      </c>
      <c r="AL19" s="1614" t="s">
        <v>437</v>
      </c>
      <c r="AM19" s="1629">
        <v>66.67</v>
      </c>
      <c r="AN19" s="1630">
        <v>72.36</v>
      </c>
      <c r="AO19" s="1631">
        <v>41</v>
      </c>
      <c r="AP19" s="1618">
        <v>2</v>
      </c>
      <c r="AQ19" s="1618">
        <f t="shared" ref="AQ19:AQ28" si="6">AA19+AF19+AK19+AP19</f>
        <v>4.5</v>
      </c>
      <c r="AR19" s="1619"/>
      <c r="AS19" s="1815"/>
      <c r="AT19" s="1620"/>
      <c r="AU19" s="1621"/>
      <c r="AV19" s="1622"/>
      <c r="AX19" s="2149"/>
    </row>
    <row r="20" spans="1:50" ht="15" x14ac:dyDescent="0.25">
      <c r="A20" s="1597"/>
      <c r="B20" s="154" t="s">
        <v>675</v>
      </c>
      <c r="C20" s="1597" t="s">
        <v>439</v>
      </c>
      <c r="D20" s="1641">
        <v>40</v>
      </c>
      <c r="E20" s="1042">
        <v>1260</v>
      </c>
      <c r="F20" s="156">
        <v>2604</v>
      </c>
      <c r="G20" s="156">
        <v>2309</v>
      </c>
      <c r="H20" s="157">
        <v>2232</v>
      </c>
      <c r="I20" s="157">
        <v>2704.5</v>
      </c>
      <c r="J20" s="156">
        <v>2604</v>
      </c>
      <c r="K20" s="156">
        <v>2368</v>
      </c>
      <c r="L20" s="157">
        <v>2232</v>
      </c>
      <c r="M20" s="157">
        <v>2684</v>
      </c>
      <c r="N20" s="1624">
        <f t="shared" si="4"/>
        <v>9672</v>
      </c>
      <c r="O20" s="1597">
        <f t="shared" si="4"/>
        <v>10065.5</v>
      </c>
      <c r="P20" s="1601">
        <f t="shared" si="5"/>
        <v>7.9884920634920631</v>
      </c>
      <c r="Q20" s="1642">
        <f t="shared" si="2"/>
        <v>1.0406844499586434</v>
      </c>
      <c r="R20" s="1603"/>
      <c r="S20" s="1609">
        <v>1</v>
      </c>
      <c r="T20" s="1626">
        <v>21</v>
      </c>
      <c r="U20" s="1605">
        <v>4</v>
      </c>
      <c r="V20" s="1626">
        <v>2</v>
      </c>
      <c r="W20" s="1639">
        <v>4</v>
      </c>
      <c r="X20" s="1605">
        <v>37</v>
      </c>
      <c r="Y20" s="1639">
        <v>4</v>
      </c>
      <c r="Z20" s="1631">
        <v>0</v>
      </c>
      <c r="AA20" s="1656">
        <v>5</v>
      </c>
      <c r="AB20" s="1626"/>
      <c r="AC20" s="1626"/>
      <c r="AD20" s="1609">
        <v>88</v>
      </c>
      <c r="AE20" s="1609">
        <v>96</v>
      </c>
      <c r="AF20" s="1610">
        <v>2.5</v>
      </c>
      <c r="AG20" s="1618">
        <v>15.6</v>
      </c>
      <c r="AH20" s="1618">
        <v>96.2</v>
      </c>
      <c r="AI20" s="1613">
        <v>0</v>
      </c>
      <c r="AJ20" s="1814">
        <v>25</v>
      </c>
      <c r="AK20" s="1618">
        <v>2</v>
      </c>
      <c r="AL20" s="1614" t="s">
        <v>215</v>
      </c>
      <c r="AM20" s="1629">
        <v>65.48</v>
      </c>
      <c r="AN20" s="1630">
        <v>72.739999999999995</v>
      </c>
      <c r="AO20" s="1631">
        <v>37</v>
      </c>
      <c r="AP20" s="1618">
        <v>1</v>
      </c>
      <c r="AQ20" s="1618">
        <f t="shared" si="6"/>
        <v>10.5</v>
      </c>
      <c r="AR20" s="1619"/>
      <c r="AS20" s="1822"/>
      <c r="AT20" s="1638"/>
      <c r="AU20" s="1621"/>
      <c r="AV20" s="1622"/>
      <c r="AX20" s="2152"/>
    </row>
    <row r="21" spans="1:50" ht="15" x14ac:dyDescent="0.25">
      <c r="A21" s="1634"/>
      <c r="B21" s="155" t="s">
        <v>615</v>
      </c>
      <c r="C21" s="1597" t="s">
        <v>536</v>
      </c>
      <c r="D21" s="1635">
        <v>16</v>
      </c>
      <c r="E21" s="1042">
        <v>491</v>
      </c>
      <c r="F21" s="156">
        <v>1116</v>
      </c>
      <c r="G21" s="156">
        <v>1048</v>
      </c>
      <c r="H21" s="157">
        <v>1116</v>
      </c>
      <c r="I21" s="157">
        <v>1167</v>
      </c>
      <c r="J21" s="156">
        <v>1116</v>
      </c>
      <c r="K21" s="156">
        <v>924</v>
      </c>
      <c r="L21" s="157">
        <v>744</v>
      </c>
      <c r="M21" s="157">
        <v>962</v>
      </c>
      <c r="N21" s="1599">
        <f t="shared" si="4"/>
        <v>4092</v>
      </c>
      <c r="O21" s="1600">
        <f t="shared" si="4"/>
        <v>4101</v>
      </c>
      <c r="P21" s="1601">
        <f>SUM(G21,I21,K21,M21)/E21</f>
        <v>8.3523421588594697</v>
      </c>
      <c r="Q21" s="1602">
        <f>O21/N21</f>
        <v>1.0021994134897361</v>
      </c>
      <c r="R21" s="1603"/>
      <c r="S21" s="1609">
        <v>1</v>
      </c>
      <c r="T21" s="1605">
        <v>10</v>
      </c>
      <c r="U21" s="1605">
        <v>5</v>
      </c>
      <c r="V21" s="1606">
        <v>0</v>
      </c>
      <c r="W21" s="1606">
        <v>0</v>
      </c>
      <c r="X21" s="1605">
        <v>6</v>
      </c>
      <c r="Y21" s="1607">
        <v>0</v>
      </c>
      <c r="Z21" s="1640">
        <v>0</v>
      </c>
      <c r="AA21" s="1608">
        <v>1</v>
      </c>
      <c r="AB21" s="1609">
        <v>100</v>
      </c>
      <c r="AC21" s="1609">
        <v>100</v>
      </c>
      <c r="AD21" s="1609">
        <v>82</v>
      </c>
      <c r="AE21" s="1609">
        <v>93</v>
      </c>
      <c r="AF21" s="1610">
        <v>3.5</v>
      </c>
      <c r="AG21" s="1611">
        <v>15.3</v>
      </c>
      <c r="AH21" s="1611">
        <v>88.8</v>
      </c>
      <c r="AI21" s="1613">
        <v>0</v>
      </c>
      <c r="AJ21" s="1814">
        <v>4</v>
      </c>
      <c r="AK21" s="1611">
        <v>1</v>
      </c>
      <c r="AL21" s="1614" t="s">
        <v>535</v>
      </c>
      <c r="AM21" s="1615">
        <v>85.71</v>
      </c>
      <c r="AN21" s="1616">
        <v>81.06</v>
      </c>
      <c r="AO21" s="1617">
        <v>45</v>
      </c>
      <c r="AP21" s="1611">
        <v>2</v>
      </c>
      <c r="AQ21" s="1618">
        <f>AA21+AF21+AK21+AP21</f>
        <v>7.5</v>
      </c>
      <c r="AR21" s="1619"/>
      <c r="AS21" s="1817"/>
      <c r="AT21" s="1638"/>
      <c r="AU21" s="1621"/>
      <c r="AV21" s="1622"/>
      <c r="AX21" s="2149"/>
    </row>
    <row r="22" spans="1:50" ht="15" x14ac:dyDescent="0.25">
      <c r="A22" s="1634"/>
      <c r="B22" s="155" t="s">
        <v>444</v>
      </c>
      <c r="C22" s="1597">
        <v>16</v>
      </c>
      <c r="D22" s="1635">
        <v>24</v>
      </c>
      <c r="E22" s="1043">
        <v>798</v>
      </c>
      <c r="F22" s="156">
        <v>1720</v>
      </c>
      <c r="G22" s="156">
        <v>1633</v>
      </c>
      <c r="H22" s="157">
        <v>1116</v>
      </c>
      <c r="I22" s="157">
        <v>1520</v>
      </c>
      <c r="J22" s="156">
        <v>1488</v>
      </c>
      <c r="K22" s="156">
        <v>1416</v>
      </c>
      <c r="L22" s="157">
        <v>1116</v>
      </c>
      <c r="M22" s="157">
        <v>1344</v>
      </c>
      <c r="N22" s="1624">
        <f t="shared" si="4"/>
        <v>5440</v>
      </c>
      <c r="O22" s="1597">
        <f t="shared" si="4"/>
        <v>5913</v>
      </c>
      <c r="P22" s="1601">
        <f>SUM(G22,I22,K22,M22)/E22</f>
        <v>7.4097744360902258</v>
      </c>
      <c r="Q22" s="1602">
        <f>O22/N22</f>
        <v>1.0869485294117647</v>
      </c>
      <c r="R22" s="1603"/>
      <c r="S22" s="1609">
        <v>0</v>
      </c>
      <c r="T22" s="1605">
        <v>5</v>
      </c>
      <c r="U22" s="1626">
        <v>4</v>
      </c>
      <c r="V22" s="1627">
        <v>1</v>
      </c>
      <c r="W22" s="1606">
        <v>0</v>
      </c>
      <c r="X22" s="1605">
        <v>21</v>
      </c>
      <c r="Y22" s="1607">
        <v>1</v>
      </c>
      <c r="Z22" s="1640">
        <v>0</v>
      </c>
      <c r="AA22" s="1608">
        <v>2</v>
      </c>
      <c r="AB22" s="1609"/>
      <c r="AC22" s="1609"/>
      <c r="AD22" s="1609">
        <v>96</v>
      </c>
      <c r="AE22" s="1609">
        <v>96</v>
      </c>
      <c r="AF22" s="1610">
        <v>0.5</v>
      </c>
      <c r="AG22" s="1618">
        <v>61.4</v>
      </c>
      <c r="AH22" s="1618">
        <v>100</v>
      </c>
      <c r="AI22" s="1613">
        <v>0</v>
      </c>
      <c r="AJ22" s="1823">
        <v>5</v>
      </c>
      <c r="AK22" s="1613">
        <v>1.5</v>
      </c>
      <c r="AL22" s="1614" t="s">
        <v>437</v>
      </c>
      <c r="AM22" s="1629">
        <v>90.91</v>
      </c>
      <c r="AN22" s="1630">
        <v>65.47</v>
      </c>
      <c r="AO22" s="1631">
        <v>32</v>
      </c>
      <c r="AP22" s="1618">
        <v>1.5</v>
      </c>
      <c r="AQ22" s="1618">
        <f>AA22+AF22+AK22+AP22</f>
        <v>5.5</v>
      </c>
      <c r="AR22" s="1619"/>
      <c r="AS22" s="1824"/>
      <c r="AT22" s="1620"/>
      <c r="AU22" s="1621"/>
      <c r="AV22" s="1622"/>
      <c r="AX22" s="2149"/>
    </row>
    <row r="23" spans="1:50" ht="15" x14ac:dyDescent="0.25">
      <c r="A23" s="1634"/>
      <c r="B23" s="155" t="s">
        <v>676</v>
      </c>
      <c r="C23" s="1597">
        <v>17</v>
      </c>
      <c r="D23" s="1635">
        <v>24</v>
      </c>
      <c r="E23" s="1042">
        <v>795</v>
      </c>
      <c r="F23" s="156">
        <v>1348</v>
      </c>
      <c r="G23" s="156">
        <v>1200</v>
      </c>
      <c r="H23" s="157">
        <v>1116</v>
      </c>
      <c r="I23" s="157">
        <v>1215</v>
      </c>
      <c r="J23" s="156">
        <v>1116</v>
      </c>
      <c r="K23" s="156">
        <v>1044</v>
      </c>
      <c r="L23" s="157">
        <v>1116</v>
      </c>
      <c r="M23" s="157">
        <v>1285</v>
      </c>
      <c r="N23" s="1624">
        <f t="shared" si="4"/>
        <v>4696</v>
      </c>
      <c r="O23" s="1597">
        <f t="shared" si="4"/>
        <v>4744</v>
      </c>
      <c r="P23" s="1601">
        <f>SUM(G23,I23,K23,M23)/E23</f>
        <v>5.9672955974842763</v>
      </c>
      <c r="Q23" s="1602">
        <f>O23/N23</f>
        <v>1.010221465076661</v>
      </c>
      <c r="R23" s="1603"/>
      <c r="S23" s="1609">
        <v>1</v>
      </c>
      <c r="T23" s="1605">
        <v>8</v>
      </c>
      <c r="U23" s="1605">
        <v>4</v>
      </c>
      <c r="V23" s="1626">
        <v>4</v>
      </c>
      <c r="W23" s="1606">
        <v>0</v>
      </c>
      <c r="X23" s="1605">
        <v>11</v>
      </c>
      <c r="Y23" s="1607">
        <v>0</v>
      </c>
      <c r="Z23" s="1607">
        <v>0</v>
      </c>
      <c r="AA23" s="1608">
        <v>2</v>
      </c>
      <c r="AB23" s="1609">
        <v>100</v>
      </c>
      <c r="AC23" s="1609">
        <v>100</v>
      </c>
      <c r="AD23" s="1609">
        <v>77</v>
      </c>
      <c r="AE23" s="1609">
        <v>100</v>
      </c>
      <c r="AF23" s="1610">
        <v>3</v>
      </c>
      <c r="AG23" s="1613">
        <v>30.6</v>
      </c>
      <c r="AH23" s="1613">
        <v>90.9</v>
      </c>
      <c r="AI23" s="1613">
        <v>0</v>
      </c>
      <c r="AJ23" s="1814">
        <v>4</v>
      </c>
      <c r="AK23" s="1618">
        <v>0.5</v>
      </c>
      <c r="AL23" s="1614" t="s">
        <v>437</v>
      </c>
      <c r="AM23" s="1659">
        <v>64.709999999999994</v>
      </c>
      <c r="AN23" s="1630">
        <v>74.150000000000006</v>
      </c>
      <c r="AO23" s="1631">
        <v>13</v>
      </c>
      <c r="AP23" s="1618">
        <v>3.5</v>
      </c>
      <c r="AQ23" s="1618">
        <f>AA23+AF23+AK23+AP23</f>
        <v>9</v>
      </c>
      <c r="AR23" s="1619"/>
      <c r="AS23" s="1817"/>
      <c r="AT23" s="1638"/>
      <c r="AU23" s="1621"/>
      <c r="AV23" s="1622"/>
      <c r="AX23" s="2149"/>
    </row>
    <row r="24" spans="1:50" ht="15" x14ac:dyDescent="0.25">
      <c r="A24" s="1597"/>
      <c r="B24" s="155" t="s">
        <v>676</v>
      </c>
      <c r="C24" s="1597" t="s">
        <v>537</v>
      </c>
      <c r="D24" s="1660">
        <v>12</v>
      </c>
      <c r="E24" s="1042">
        <v>365</v>
      </c>
      <c r="F24" s="156">
        <v>1368</v>
      </c>
      <c r="G24" s="156">
        <v>1170</v>
      </c>
      <c r="H24" s="157">
        <v>120</v>
      </c>
      <c r="I24" s="157">
        <v>294</v>
      </c>
      <c r="J24" s="156">
        <v>744</v>
      </c>
      <c r="K24" s="156">
        <v>744</v>
      </c>
      <c r="L24" s="157">
        <v>372</v>
      </c>
      <c r="M24" s="157">
        <v>372</v>
      </c>
      <c r="N24" s="1624">
        <f t="shared" si="4"/>
        <v>2604</v>
      </c>
      <c r="O24" s="1597">
        <f t="shared" si="4"/>
        <v>2580</v>
      </c>
      <c r="P24" s="1601">
        <f>SUM(G24,I24,K24,M24)/E24</f>
        <v>7.0684931506849313</v>
      </c>
      <c r="Q24" s="1602">
        <f>O24/N24</f>
        <v>0.99078341013824889</v>
      </c>
      <c r="R24" s="1603"/>
      <c r="S24" s="1609">
        <v>0</v>
      </c>
      <c r="T24" s="1626">
        <v>5</v>
      </c>
      <c r="U24" s="1626">
        <v>2</v>
      </c>
      <c r="V24" s="1626">
        <v>1</v>
      </c>
      <c r="W24" s="1606">
        <v>0</v>
      </c>
      <c r="X24" s="1626">
        <v>7</v>
      </c>
      <c r="Y24" s="1607">
        <v>0</v>
      </c>
      <c r="Z24" s="1640">
        <v>0</v>
      </c>
      <c r="AA24" s="1656">
        <v>4</v>
      </c>
      <c r="AB24" s="1626">
        <v>0</v>
      </c>
      <c r="AC24" s="1626"/>
      <c r="AD24" s="1609">
        <v>98</v>
      </c>
      <c r="AE24" s="1609">
        <v>96</v>
      </c>
      <c r="AF24" s="1610">
        <v>0</v>
      </c>
      <c r="AG24" s="1618">
        <v>117.9</v>
      </c>
      <c r="AH24" s="1618">
        <v>100</v>
      </c>
      <c r="AI24" s="1613">
        <v>0</v>
      </c>
      <c r="AJ24" s="2297">
        <v>1</v>
      </c>
      <c r="AK24" s="1613">
        <v>0</v>
      </c>
      <c r="AL24" s="1614" t="s">
        <v>435</v>
      </c>
      <c r="AM24" s="1629">
        <v>78.260000000000005</v>
      </c>
      <c r="AN24" s="1630">
        <v>89.77</v>
      </c>
      <c r="AO24" s="1631">
        <v>46</v>
      </c>
      <c r="AP24" s="1618">
        <v>2</v>
      </c>
      <c r="AQ24" s="1618">
        <f>AA24+AF24+AK24+AP24</f>
        <v>6</v>
      </c>
      <c r="AR24" s="1619"/>
      <c r="AS24" s="1817"/>
      <c r="AT24" s="1620"/>
      <c r="AU24" s="1621"/>
      <c r="AV24" s="1622"/>
      <c r="AX24" s="2149"/>
    </row>
    <row r="25" spans="1:50" ht="15" x14ac:dyDescent="0.25">
      <c r="A25" s="1634"/>
      <c r="B25" s="155" t="s">
        <v>676</v>
      </c>
      <c r="C25" s="1597" t="s">
        <v>445</v>
      </c>
      <c r="D25" s="1660">
        <v>12</v>
      </c>
      <c r="E25" s="1042">
        <v>350</v>
      </c>
      <c r="F25" s="156">
        <v>1116</v>
      </c>
      <c r="G25" s="156">
        <v>1009</v>
      </c>
      <c r="H25" s="157">
        <v>372</v>
      </c>
      <c r="I25" s="157">
        <v>432</v>
      </c>
      <c r="J25" s="156">
        <v>744</v>
      </c>
      <c r="K25" s="156">
        <v>732</v>
      </c>
      <c r="L25" s="157">
        <v>372</v>
      </c>
      <c r="M25" s="157">
        <v>408</v>
      </c>
      <c r="N25" s="1624">
        <f t="shared" si="4"/>
        <v>2604</v>
      </c>
      <c r="O25" s="1597">
        <f t="shared" si="4"/>
        <v>2581</v>
      </c>
      <c r="P25" s="1601">
        <f>SUM(G25,I25,K25,M25)/E25</f>
        <v>7.3742857142857146</v>
      </c>
      <c r="Q25" s="1602">
        <f>O25/N25</f>
        <v>0.9911674347158218</v>
      </c>
      <c r="R25" s="1603"/>
      <c r="S25" s="1609">
        <v>0</v>
      </c>
      <c r="T25" s="1626">
        <v>3</v>
      </c>
      <c r="U25" s="1604">
        <v>0</v>
      </c>
      <c r="V25" s="1604">
        <v>0</v>
      </c>
      <c r="W25" s="1606">
        <v>0</v>
      </c>
      <c r="X25" s="1605">
        <v>8</v>
      </c>
      <c r="Y25" s="1607">
        <v>0</v>
      </c>
      <c r="Z25" s="1640">
        <v>0</v>
      </c>
      <c r="AA25" s="1656">
        <v>1</v>
      </c>
      <c r="AB25" s="1609">
        <v>100</v>
      </c>
      <c r="AC25" s="1609">
        <v>100</v>
      </c>
      <c r="AD25" s="1609">
        <v>97</v>
      </c>
      <c r="AE25" s="1609">
        <v>95</v>
      </c>
      <c r="AF25" s="1610">
        <v>0</v>
      </c>
      <c r="AG25" s="1613">
        <v>79.3</v>
      </c>
      <c r="AH25" s="1613">
        <v>100</v>
      </c>
      <c r="AI25" s="1613">
        <v>0</v>
      </c>
      <c r="AJ25" s="1818">
        <v>3</v>
      </c>
      <c r="AK25" s="1613">
        <v>2</v>
      </c>
      <c r="AL25" s="1614" t="s">
        <v>437</v>
      </c>
      <c r="AM25" s="1629">
        <v>80.95</v>
      </c>
      <c r="AN25" s="1630">
        <v>70.290000000000006</v>
      </c>
      <c r="AO25" s="1631">
        <v>46</v>
      </c>
      <c r="AP25" s="1618">
        <v>2.5</v>
      </c>
      <c r="AQ25" s="1618">
        <f>AA25+AF25+AK25+AP25</f>
        <v>5.5</v>
      </c>
      <c r="AR25" s="1619"/>
      <c r="AS25" s="1815"/>
      <c r="AT25" s="1620"/>
      <c r="AU25" s="1621"/>
      <c r="AV25" s="1661"/>
      <c r="AX25" s="2149"/>
    </row>
    <row r="26" spans="1:50" ht="15" x14ac:dyDescent="0.25">
      <c r="A26" s="1597"/>
      <c r="B26" s="154" t="s">
        <v>675</v>
      </c>
      <c r="C26" s="1597">
        <v>24</v>
      </c>
      <c r="D26" s="1641">
        <v>24</v>
      </c>
      <c r="E26" s="1042">
        <v>930</v>
      </c>
      <c r="F26" s="156">
        <v>1116</v>
      </c>
      <c r="G26" s="156">
        <v>1145</v>
      </c>
      <c r="H26" s="157">
        <v>1148</v>
      </c>
      <c r="I26" s="157">
        <v>1596</v>
      </c>
      <c r="J26" s="156">
        <v>1116</v>
      </c>
      <c r="K26" s="156">
        <v>1104</v>
      </c>
      <c r="L26" s="157">
        <v>1148</v>
      </c>
      <c r="M26" s="157">
        <v>1536</v>
      </c>
      <c r="N26" s="1624">
        <f t="shared" si="4"/>
        <v>4528</v>
      </c>
      <c r="O26" s="1597">
        <f t="shared" si="4"/>
        <v>5381</v>
      </c>
      <c r="P26" s="1601">
        <f t="shared" si="5"/>
        <v>5.7860215053763442</v>
      </c>
      <c r="Q26" s="1602">
        <f t="shared" si="2"/>
        <v>1.1883833922261484</v>
      </c>
      <c r="R26" s="1603"/>
      <c r="S26" s="1609">
        <v>0</v>
      </c>
      <c r="T26" s="1605">
        <v>9</v>
      </c>
      <c r="U26" s="1605">
        <v>3</v>
      </c>
      <c r="V26" s="1606">
        <v>0</v>
      </c>
      <c r="W26" s="1606">
        <v>0</v>
      </c>
      <c r="X26" s="1626">
        <v>26</v>
      </c>
      <c r="Y26" s="1607">
        <v>1</v>
      </c>
      <c r="Z26" s="2153">
        <v>2</v>
      </c>
      <c r="AA26" s="1608">
        <v>2.5</v>
      </c>
      <c r="AB26" s="1643">
        <v>90</v>
      </c>
      <c r="AC26" s="1643">
        <v>100</v>
      </c>
      <c r="AD26" s="1609">
        <v>78</v>
      </c>
      <c r="AE26" s="1609">
        <v>91</v>
      </c>
      <c r="AF26" s="1610">
        <v>1</v>
      </c>
      <c r="AG26" s="1613">
        <v>8.6999999999999993</v>
      </c>
      <c r="AH26" s="1613">
        <v>88.8</v>
      </c>
      <c r="AI26" s="1613">
        <v>0</v>
      </c>
      <c r="AJ26" s="1814">
        <v>12</v>
      </c>
      <c r="AK26" s="1618">
        <v>1</v>
      </c>
      <c r="AL26" s="1614" t="s">
        <v>535</v>
      </c>
      <c r="AM26" s="1629">
        <v>96.97</v>
      </c>
      <c r="AN26" s="1630">
        <v>70.73</v>
      </c>
      <c r="AO26" s="1631">
        <v>39</v>
      </c>
      <c r="AP26" s="1618">
        <v>1</v>
      </c>
      <c r="AQ26" s="1618">
        <f t="shared" si="6"/>
        <v>5.5</v>
      </c>
      <c r="AR26" s="1619"/>
      <c r="AS26" s="1817"/>
      <c r="AT26" s="1620"/>
      <c r="AU26" s="1621"/>
      <c r="AV26" s="1622"/>
      <c r="AX26" s="2149"/>
    </row>
    <row r="27" spans="1:50" ht="15" x14ac:dyDescent="0.25">
      <c r="A27" s="1597"/>
      <c r="B27" s="154" t="s">
        <v>615</v>
      </c>
      <c r="C27" s="1597">
        <v>25</v>
      </c>
      <c r="D27" s="1641">
        <v>16</v>
      </c>
      <c r="E27" s="1042">
        <v>716</v>
      </c>
      <c r="F27" s="156">
        <v>870</v>
      </c>
      <c r="G27" s="156">
        <v>918</v>
      </c>
      <c r="H27" s="157">
        <v>744</v>
      </c>
      <c r="I27" s="157">
        <v>837</v>
      </c>
      <c r="J27" s="156">
        <v>1116</v>
      </c>
      <c r="K27" s="156">
        <v>1512</v>
      </c>
      <c r="L27" s="157">
        <v>1116</v>
      </c>
      <c r="M27" s="157">
        <v>1578</v>
      </c>
      <c r="N27" s="1624">
        <f t="shared" si="4"/>
        <v>3846</v>
      </c>
      <c r="O27" s="1597">
        <f t="shared" si="4"/>
        <v>4845</v>
      </c>
      <c r="P27" s="1601">
        <f t="shared" si="5"/>
        <v>6.766759776536313</v>
      </c>
      <c r="Q27" s="1642">
        <f t="shared" si="2"/>
        <v>1.2597503900156006</v>
      </c>
      <c r="R27" s="1603"/>
      <c r="S27" s="1609">
        <v>0</v>
      </c>
      <c r="T27" s="1605">
        <v>6</v>
      </c>
      <c r="U27" s="1605">
        <v>4</v>
      </c>
      <c r="V27" s="1606">
        <v>0</v>
      </c>
      <c r="W27" s="1606">
        <v>0</v>
      </c>
      <c r="X27" s="1605">
        <v>12</v>
      </c>
      <c r="Y27" s="1607">
        <v>2</v>
      </c>
      <c r="Z27" s="1607">
        <v>0</v>
      </c>
      <c r="AA27" s="1608">
        <v>1</v>
      </c>
      <c r="AB27" s="1609">
        <v>100</v>
      </c>
      <c r="AC27" s="1609">
        <v>100</v>
      </c>
      <c r="AD27" s="1609">
        <v>84</v>
      </c>
      <c r="AE27" s="1609">
        <v>81</v>
      </c>
      <c r="AF27" s="1610">
        <v>1</v>
      </c>
      <c r="AG27" s="1613">
        <v>47</v>
      </c>
      <c r="AH27" s="1613">
        <v>100</v>
      </c>
      <c r="AI27" s="1613">
        <v>0</v>
      </c>
      <c r="AJ27" s="1814">
        <v>8</v>
      </c>
      <c r="AK27" s="1618">
        <v>0</v>
      </c>
      <c r="AL27" s="1614" t="s">
        <v>437</v>
      </c>
      <c r="AM27" s="1662">
        <v>100</v>
      </c>
      <c r="AN27" s="1663">
        <v>75.28</v>
      </c>
      <c r="AO27" s="1631">
        <v>25</v>
      </c>
      <c r="AP27" s="1618">
        <v>2</v>
      </c>
      <c r="AQ27" s="1618">
        <f t="shared" si="6"/>
        <v>4</v>
      </c>
      <c r="AR27" s="1619"/>
      <c r="AS27" s="1820"/>
      <c r="AT27" s="1620"/>
      <c r="AU27" s="1621"/>
      <c r="AV27" s="1622"/>
      <c r="AX27" s="2152"/>
    </row>
    <row r="28" spans="1:50" ht="15" x14ac:dyDescent="0.25">
      <c r="A28" s="1597"/>
      <c r="B28" s="154" t="s">
        <v>675</v>
      </c>
      <c r="C28" s="1597" t="s">
        <v>434</v>
      </c>
      <c r="D28" s="1641">
        <v>56</v>
      </c>
      <c r="E28" s="1042">
        <v>1657</v>
      </c>
      <c r="F28" s="156">
        <v>2495.5</v>
      </c>
      <c r="G28" s="156">
        <v>2396</v>
      </c>
      <c r="H28" s="157">
        <v>2604</v>
      </c>
      <c r="I28" s="157">
        <v>3572</v>
      </c>
      <c r="J28" s="156">
        <v>2232</v>
      </c>
      <c r="K28" s="156">
        <v>2316</v>
      </c>
      <c r="L28" s="157">
        <v>2604</v>
      </c>
      <c r="M28" s="157">
        <v>3060</v>
      </c>
      <c r="N28" s="1624">
        <f t="shared" si="4"/>
        <v>9935.5</v>
      </c>
      <c r="O28" s="1597">
        <f t="shared" si="4"/>
        <v>11344</v>
      </c>
      <c r="P28" s="1601">
        <f t="shared" si="5"/>
        <v>6.8461074230537111</v>
      </c>
      <c r="Q28" s="1642">
        <f t="shared" si="2"/>
        <v>1.1417643802526294</v>
      </c>
      <c r="R28" s="1603"/>
      <c r="S28" s="1609">
        <v>1</v>
      </c>
      <c r="T28" s="1605">
        <v>15</v>
      </c>
      <c r="U28" s="1605">
        <v>4</v>
      </c>
      <c r="V28" s="1627">
        <v>2</v>
      </c>
      <c r="W28" s="1636">
        <v>1</v>
      </c>
      <c r="X28" s="1605">
        <v>50</v>
      </c>
      <c r="Y28" s="1607">
        <v>1</v>
      </c>
      <c r="Z28" s="2153">
        <v>1</v>
      </c>
      <c r="AA28" s="1656">
        <v>2.5</v>
      </c>
      <c r="AB28" s="1609"/>
      <c r="AC28" s="1609"/>
      <c r="AD28" s="1609">
        <v>81</v>
      </c>
      <c r="AE28" s="1609">
        <v>93</v>
      </c>
      <c r="AF28" s="1613">
        <v>1</v>
      </c>
      <c r="AG28" s="1618">
        <v>14</v>
      </c>
      <c r="AH28" s="1618">
        <v>100</v>
      </c>
      <c r="AI28" s="1613">
        <v>0</v>
      </c>
      <c r="AJ28" s="1818">
        <v>29</v>
      </c>
      <c r="AK28" s="1618">
        <v>2</v>
      </c>
      <c r="AL28" s="1614" t="s">
        <v>435</v>
      </c>
      <c r="AM28" s="1629">
        <v>100</v>
      </c>
      <c r="AN28" s="1629">
        <v>79.17</v>
      </c>
      <c r="AO28" s="1631">
        <v>237</v>
      </c>
      <c r="AP28" s="1618">
        <v>0.5</v>
      </c>
      <c r="AQ28" s="1618">
        <f t="shared" si="6"/>
        <v>6</v>
      </c>
      <c r="AR28" s="1619"/>
      <c r="AS28" s="2298"/>
      <c r="AT28" s="1620"/>
      <c r="AU28" s="1621"/>
      <c r="AV28" s="1664"/>
      <c r="AX28" s="2152"/>
    </row>
    <row r="29" spans="1:50" ht="15" customHeight="1" x14ac:dyDescent="0.25">
      <c r="A29" s="1634"/>
      <c r="B29" s="155" t="s">
        <v>444</v>
      </c>
      <c r="C29" s="1597">
        <v>32</v>
      </c>
      <c r="D29" s="1635">
        <v>18</v>
      </c>
      <c r="E29" s="1043">
        <v>593</v>
      </c>
      <c r="F29" s="156">
        <v>1740</v>
      </c>
      <c r="G29" s="156">
        <v>1513</v>
      </c>
      <c r="H29" s="157">
        <v>756</v>
      </c>
      <c r="I29" s="157">
        <v>801</v>
      </c>
      <c r="J29" s="156">
        <v>744</v>
      </c>
      <c r="K29" s="156">
        <v>744</v>
      </c>
      <c r="L29" s="157">
        <v>372</v>
      </c>
      <c r="M29" s="157">
        <v>684</v>
      </c>
      <c r="N29" s="1624">
        <f t="shared" si="4"/>
        <v>3612</v>
      </c>
      <c r="O29" s="1597">
        <f t="shared" si="4"/>
        <v>3742</v>
      </c>
      <c r="P29" s="1601">
        <f>SUM(G29,I29,K29,M29)/E29</f>
        <v>6.3102866779089375</v>
      </c>
      <c r="Q29" s="1602">
        <f t="shared" si="2"/>
        <v>1.0359911406423035</v>
      </c>
      <c r="R29" s="1603"/>
      <c r="S29" s="1609">
        <v>0</v>
      </c>
      <c r="T29" s="1605">
        <v>7</v>
      </c>
      <c r="U29" s="1626">
        <v>4</v>
      </c>
      <c r="V29" s="1606">
        <v>0</v>
      </c>
      <c r="W29" s="1636">
        <v>1</v>
      </c>
      <c r="X29" s="1605">
        <v>20</v>
      </c>
      <c r="Y29" s="1607">
        <v>2</v>
      </c>
      <c r="Z29" s="1607">
        <v>0</v>
      </c>
      <c r="AA29" s="1656">
        <v>2.5</v>
      </c>
      <c r="AB29" s="1609"/>
      <c r="AC29" s="1609"/>
      <c r="AD29" s="1609">
        <v>94</v>
      </c>
      <c r="AE29" s="1609">
        <v>65</v>
      </c>
      <c r="AF29" s="1610">
        <v>3</v>
      </c>
      <c r="AG29" s="1618">
        <v>29.8</v>
      </c>
      <c r="AH29" s="1618">
        <v>92.8</v>
      </c>
      <c r="AI29" s="1613">
        <v>0</v>
      </c>
      <c r="AJ29" s="1818">
        <v>7</v>
      </c>
      <c r="AK29" s="1618">
        <v>1</v>
      </c>
      <c r="AL29" s="1614" t="s">
        <v>535</v>
      </c>
      <c r="AM29" s="1629">
        <v>50</v>
      </c>
      <c r="AN29" s="1630">
        <v>70.430000000000007</v>
      </c>
      <c r="AO29" s="1631">
        <v>32</v>
      </c>
      <c r="AP29" s="1618">
        <v>3</v>
      </c>
      <c r="AQ29" s="1618">
        <f>AA29+AF29+AK29+AP29</f>
        <v>9.5</v>
      </c>
      <c r="AR29" s="1619"/>
      <c r="AS29" s="1817"/>
      <c r="AT29" s="1638"/>
      <c r="AU29" s="1621"/>
      <c r="AV29" s="1622"/>
      <c r="AX29" s="2149"/>
    </row>
    <row r="30" spans="1:50" ht="15" x14ac:dyDescent="0.25">
      <c r="A30" s="1634"/>
      <c r="B30" s="155" t="s">
        <v>615</v>
      </c>
      <c r="C30" s="1597" t="s">
        <v>449</v>
      </c>
      <c r="D30" s="1635">
        <v>16</v>
      </c>
      <c r="E30" s="1042">
        <v>496</v>
      </c>
      <c r="F30" s="156">
        <v>1084.5</v>
      </c>
      <c r="G30" s="156">
        <v>769</v>
      </c>
      <c r="H30" s="157">
        <v>1116</v>
      </c>
      <c r="I30" s="157">
        <v>1408</v>
      </c>
      <c r="J30" s="156">
        <v>744</v>
      </c>
      <c r="K30" s="156">
        <v>708</v>
      </c>
      <c r="L30" s="157">
        <v>1116</v>
      </c>
      <c r="M30" s="157">
        <v>1200</v>
      </c>
      <c r="N30" s="1599">
        <f t="shared" si="4"/>
        <v>4060.5</v>
      </c>
      <c r="O30" s="1600">
        <f t="shared" si="4"/>
        <v>4085</v>
      </c>
      <c r="P30" s="1601">
        <f>SUM(G30,I30,K30,M30)/E30</f>
        <v>8.2358870967741939</v>
      </c>
      <c r="Q30" s="1602">
        <f t="shared" si="2"/>
        <v>1.0060337396872305</v>
      </c>
      <c r="R30" s="1603"/>
      <c r="S30" s="1609">
        <v>0</v>
      </c>
      <c r="T30" s="1626">
        <v>14</v>
      </c>
      <c r="U30" s="1626">
        <v>7</v>
      </c>
      <c r="V30" s="1626">
        <v>3</v>
      </c>
      <c r="W30" s="1606">
        <v>0</v>
      </c>
      <c r="X30" s="1605">
        <v>7</v>
      </c>
      <c r="Y30" s="1607">
        <v>0</v>
      </c>
      <c r="Z30" s="1607">
        <v>2</v>
      </c>
      <c r="AA30" s="1637">
        <v>4</v>
      </c>
      <c r="AB30" s="1609"/>
      <c r="AC30" s="1609"/>
      <c r="AD30" s="1609">
        <v>79</v>
      </c>
      <c r="AE30" s="1609">
        <v>100</v>
      </c>
      <c r="AF30" s="1610">
        <v>3</v>
      </c>
      <c r="AG30" s="1611">
        <v>54.3</v>
      </c>
      <c r="AH30" s="1611">
        <v>100</v>
      </c>
      <c r="AI30" s="1613">
        <v>0</v>
      </c>
      <c r="AJ30" s="1818">
        <v>4</v>
      </c>
      <c r="AK30" s="1618">
        <v>1</v>
      </c>
      <c r="AL30" s="1614" t="s">
        <v>535</v>
      </c>
      <c r="AM30" s="1615">
        <v>71.430000000000007</v>
      </c>
      <c r="AN30" s="1616">
        <v>73.92</v>
      </c>
      <c r="AO30" s="1617">
        <v>30</v>
      </c>
      <c r="AP30" s="1611">
        <v>2</v>
      </c>
      <c r="AQ30" s="1618">
        <f>AA30+AF30+AK30+AP30</f>
        <v>10</v>
      </c>
      <c r="AR30" s="1619"/>
      <c r="AS30" s="1817"/>
      <c r="AT30" s="1638"/>
      <c r="AU30" s="1621"/>
      <c r="AV30" s="1622"/>
      <c r="AX30" s="2149"/>
    </row>
    <row r="31" spans="1:50" ht="15" x14ac:dyDescent="0.25">
      <c r="A31" s="1634"/>
      <c r="B31" s="155" t="s">
        <v>615</v>
      </c>
      <c r="C31" s="1597" t="s">
        <v>448</v>
      </c>
      <c r="D31" s="1635">
        <v>32</v>
      </c>
      <c r="E31" s="1042">
        <v>992</v>
      </c>
      <c r="F31" s="156">
        <v>1488</v>
      </c>
      <c r="G31" s="156">
        <v>1357</v>
      </c>
      <c r="H31" s="157">
        <v>1689.5</v>
      </c>
      <c r="I31" s="157">
        <v>1885</v>
      </c>
      <c r="J31" s="156">
        <v>1116</v>
      </c>
      <c r="K31" s="156">
        <v>1116</v>
      </c>
      <c r="L31" s="157">
        <v>1488</v>
      </c>
      <c r="M31" s="157">
        <v>1488</v>
      </c>
      <c r="N31" s="1599">
        <f t="shared" si="4"/>
        <v>5781.5</v>
      </c>
      <c r="O31" s="1600">
        <f t="shared" si="4"/>
        <v>5846</v>
      </c>
      <c r="P31" s="1601">
        <f>SUM(G31,I31,K31,M31)/E31</f>
        <v>5.893145161290323</v>
      </c>
      <c r="Q31" s="1602">
        <f t="shared" si="2"/>
        <v>1.0111562743232725</v>
      </c>
      <c r="R31" s="1603"/>
      <c r="S31" s="1609">
        <v>0</v>
      </c>
      <c r="T31" s="1605">
        <v>5</v>
      </c>
      <c r="U31" s="1605">
        <v>4</v>
      </c>
      <c r="V31" s="1606">
        <v>0</v>
      </c>
      <c r="W31" s="1606">
        <v>0</v>
      </c>
      <c r="X31" s="1605">
        <v>5</v>
      </c>
      <c r="Y31" s="1607">
        <v>0</v>
      </c>
      <c r="Z31" s="1607">
        <v>0</v>
      </c>
      <c r="AA31" s="1608">
        <v>0.5</v>
      </c>
      <c r="AB31" s="1626"/>
      <c r="AC31" s="1626"/>
      <c r="AD31" s="1609">
        <v>95</v>
      </c>
      <c r="AE31" s="1609"/>
      <c r="AF31" s="1613">
        <v>1</v>
      </c>
      <c r="AG31" s="1611">
        <v>19.3</v>
      </c>
      <c r="AH31" s="1611">
        <v>100</v>
      </c>
      <c r="AI31" s="1613">
        <v>33.299999999999997</v>
      </c>
      <c r="AJ31" s="1814">
        <v>3</v>
      </c>
      <c r="AK31" s="1611">
        <v>3</v>
      </c>
      <c r="AL31" s="1614" t="s">
        <v>437</v>
      </c>
      <c r="AM31" s="1615">
        <v>88.89</v>
      </c>
      <c r="AN31" s="1616">
        <v>78.92</v>
      </c>
      <c r="AO31" s="1617">
        <v>45</v>
      </c>
      <c r="AP31" s="1611">
        <v>1.5</v>
      </c>
      <c r="AQ31" s="1618">
        <f>AA31+AF31+AK31+AP31</f>
        <v>6</v>
      </c>
      <c r="AR31" s="1619"/>
      <c r="AS31" s="1817"/>
      <c r="AT31" s="1620"/>
      <c r="AU31" s="1621"/>
      <c r="AV31" s="1622"/>
      <c r="AX31" s="2149"/>
    </row>
    <row r="32" spans="1:50" ht="15" x14ac:dyDescent="0.25">
      <c r="A32" s="1634"/>
      <c r="B32" s="155" t="s">
        <v>615</v>
      </c>
      <c r="C32" s="1597" t="s">
        <v>447</v>
      </c>
      <c r="D32" s="1635">
        <v>19</v>
      </c>
      <c r="E32" s="1042">
        <v>742</v>
      </c>
      <c r="F32" s="156">
        <v>744</v>
      </c>
      <c r="G32" s="156">
        <v>732</v>
      </c>
      <c r="H32" s="157">
        <v>744</v>
      </c>
      <c r="I32" s="157">
        <v>1020</v>
      </c>
      <c r="J32" s="156">
        <v>744</v>
      </c>
      <c r="K32" s="156">
        <v>720</v>
      </c>
      <c r="L32" s="157">
        <v>744</v>
      </c>
      <c r="M32" s="157">
        <v>804</v>
      </c>
      <c r="N32" s="1599">
        <f>SUM(F32+H32+J32+L32)</f>
        <v>2976</v>
      </c>
      <c r="O32" s="1600">
        <f>SUM(G32+I32+K32+M32)</f>
        <v>3276</v>
      </c>
      <c r="P32" s="1601">
        <f>SUM(G32,I32,K32,M32)/E32</f>
        <v>4.4150943396226419</v>
      </c>
      <c r="Q32" s="1602">
        <f t="shared" si="2"/>
        <v>1.1008064516129032</v>
      </c>
      <c r="R32" s="1603"/>
      <c r="S32" s="1609">
        <v>1</v>
      </c>
      <c r="T32" s="1605">
        <v>15</v>
      </c>
      <c r="U32" s="1605">
        <v>7</v>
      </c>
      <c r="V32" s="1626">
        <v>1</v>
      </c>
      <c r="W32" s="1606">
        <v>0</v>
      </c>
      <c r="X32" s="1627">
        <v>11</v>
      </c>
      <c r="Y32" s="1607">
        <v>0</v>
      </c>
      <c r="Z32" s="1607">
        <v>0</v>
      </c>
      <c r="AA32" s="1637">
        <v>2.5</v>
      </c>
      <c r="AB32" s="1609"/>
      <c r="AC32" s="1609"/>
      <c r="AD32" s="1626">
        <v>100</v>
      </c>
      <c r="AE32" s="1626"/>
      <c r="AF32" s="1610">
        <v>1.5</v>
      </c>
      <c r="AG32" s="1611">
        <v>0</v>
      </c>
      <c r="AH32" s="1611">
        <v>0</v>
      </c>
      <c r="AI32" s="1613">
        <v>0</v>
      </c>
      <c r="AJ32" s="1814">
        <v>1</v>
      </c>
      <c r="AK32" s="1613">
        <v>0</v>
      </c>
      <c r="AL32" s="1614" t="s">
        <v>437</v>
      </c>
      <c r="AM32" s="1615">
        <v>80.650000000000006</v>
      </c>
      <c r="AN32" s="1616">
        <v>68.52</v>
      </c>
      <c r="AO32" s="1617">
        <v>46</v>
      </c>
      <c r="AP32" s="1611">
        <v>2</v>
      </c>
      <c r="AQ32" s="1618">
        <f>AA32+AF32+AK32+AP32</f>
        <v>6</v>
      </c>
      <c r="AR32" s="1619"/>
      <c r="AS32" s="1817"/>
      <c r="AT32" s="1620"/>
      <c r="AU32" s="1621"/>
      <c r="AV32" s="1661"/>
      <c r="AX32" s="2149"/>
    </row>
    <row r="33" spans="1:50" ht="15" x14ac:dyDescent="0.25">
      <c r="A33" s="1634"/>
      <c r="B33" s="155" t="s">
        <v>615</v>
      </c>
      <c r="C33" s="1597" t="s">
        <v>446</v>
      </c>
      <c r="D33" s="1635">
        <v>29</v>
      </c>
      <c r="E33" s="1042">
        <v>655</v>
      </c>
      <c r="F33" s="156">
        <v>1116</v>
      </c>
      <c r="G33" s="156">
        <v>1008</v>
      </c>
      <c r="H33" s="157">
        <v>1488</v>
      </c>
      <c r="I33" s="157">
        <v>1936.5</v>
      </c>
      <c r="J33" s="156">
        <v>744</v>
      </c>
      <c r="K33" s="156">
        <v>744</v>
      </c>
      <c r="L33" s="157">
        <v>744</v>
      </c>
      <c r="M33" s="157">
        <v>1308</v>
      </c>
      <c r="N33" s="1599">
        <f>SUM(F33+H33+J33+L33)</f>
        <v>4092</v>
      </c>
      <c r="O33" s="1600">
        <f>SUM(G33+I33+K33+M33)</f>
        <v>4996.5</v>
      </c>
      <c r="P33" s="1601">
        <f>SUM(G33,I33,K33,M33)/E33</f>
        <v>7.6282442748091599</v>
      </c>
      <c r="Q33" s="1602">
        <f t="shared" si="2"/>
        <v>1.221041055718475</v>
      </c>
      <c r="R33" s="1603"/>
      <c r="S33" s="1609">
        <v>0</v>
      </c>
      <c r="T33" s="1605">
        <v>10</v>
      </c>
      <c r="U33" s="1605">
        <v>3</v>
      </c>
      <c r="V33" s="1606">
        <v>0</v>
      </c>
      <c r="W33" s="1606">
        <v>0</v>
      </c>
      <c r="X33" s="1626">
        <v>9</v>
      </c>
      <c r="Y33" s="1607">
        <v>0</v>
      </c>
      <c r="Z33" s="1607">
        <v>0</v>
      </c>
      <c r="AA33" s="1608">
        <v>1</v>
      </c>
      <c r="AB33" s="1609"/>
      <c r="AC33" s="1609"/>
      <c r="AD33" s="1609">
        <v>100</v>
      </c>
      <c r="AE33" s="1609"/>
      <c r="AF33" s="1610">
        <v>2</v>
      </c>
      <c r="AG33" s="1611">
        <v>0</v>
      </c>
      <c r="AH33" s="1611">
        <v>0</v>
      </c>
      <c r="AI33" s="1613">
        <v>0</v>
      </c>
      <c r="AJ33" s="1814">
        <v>1</v>
      </c>
      <c r="AK33" s="1618">
        <v>0</v>
      </c>
      <c r="AL33" s="1614" t="s">
        <v>435</v>
      </c>
      <c r="AM33" s="1615">
        <v>76.67</v>
      </c>
      <c r="AN33" s="1616">
        <v>79.3</v>
      </c>
      <c r="AO33" s="1617">
        <v>21</v>
      </c>
      <c r="AP33" s="1611">
        <v>2</v>
      </c>
      <c r="AQ33" s="1618">
        <f>AA33+AF33+AK33+AP33</f>
        <v>5</v>
      </c>
      <c r="AR33" s="1619"/>
      <c r="AS33" s="1824"/>
      <c r="AT33" s="1620"/>
      <c r="AU33" s="1621"/>
      <c r="AV33" s="1622"/>
      <c r="AX33" s="2149"/>
    </row>
    <row r="34" spans="1:50" x14ac:dyDescent="0.2">
      <c r="A34" s="1644"/>
      <c r="B34" s="1645"/>
      <c r="C34" s="1646"/>
      <c r="D34" s="1649"/>
      <c r="E34" s="1647"/>
      <c r="F34" s="1648"/>
      <c r="G34" s="1648"/>
      <c r="H34" s="1648"/>
      <c r="I34" s="1648"/>
      <c r="J34" s="1648"/>
      <c r="K34" s="1648"/>
      <c r="L34" s="1648"/>
      <c r="M34" s="1648"/>
      <c r="N34" s="1649">
        <f>SUM(N16:N33)</f>
        <v>84695</v>
      </c>
      <c r="O34" s="1649">
        <f>SUM(O16:O33)</f>
        <v>90783</v>
      </c>
      <c r="P34" s="1650"/>
      <c r="Q34" s="1651">
        <f t="shared" si="2"/>
        <v>1.0718814569927386</v>
      </c>
      <c r="R34" s="1652"/>
      <c r="S34" s="1653"/>
      <c r="T34" s="1653"/>
      <c r="U34" s="1653"/>
      <c r="V34" s="1653"/>
      <c r="W34" s="1653"/>
      <c r="X34" s="1653"/>
      <c r="Y34" s="1653"/>
      <c r="Z34" s="1666"/>
      <c r="AA34" s="1666"/>
      <c r="AB34" s="1649"/>
      <c r="AC34" s="1649"/>
      <c r="AD34" s="1649"/>
      <c r="AE34" s="1649"/>
      <c r="AF34" s="1666"/>
      <c r="AG34" s="1666"/>
      <c r="AH34" s="1666"/>
      <c r="AI34" s="1666"/>
      <c r="AJ34" s="1666"/>
      <c r="AK34" s="1666"/>
      <c r="AL34" s="1666"/>
      <c r="AM34" s="1667"/>
      <c r="AN34" s="1666"/>
      <c r="AO34" s="1666"/>
      <c r="AP34" s="1666"/>
      <c r="AQ34" s="1666"/>
      <c r="AR34" s="1666"/>
      <c r="AS34" s="2299"/>
      <c r="AT34" s="1666"/>
      <c r="AU34" s="1666"/>
      <c r="AV34" s="1666"/>
      <c r="AX34" s="2149"/>
    </row>
    <row r="35" spans="1:50" ht="15" customHeight="1" x14ac:dyDescent="0.2">
      <c r="A35" s="1597" t="s">
        <v>616</v>
      </c>
      <c r="B35" s="1641" t="s">
        <v>687</v>
      </c>
      <c r="C35" s="1597" t="s">
        <v>456</v>
      </c>
      <c r="D35" s="1597">
        <v>20</v>
      </c>
      <c r="E35" s="1668">
        <v>380</v>
      </c>
      <c r="F35" s="1669">
        <v>5193</v>
      </c>
      <c r="G35" s="1669">
        <v>4673</v>
      </c>
      <c r="H35" s="1670">
        <v>570.5</v>
      </c>
      <c r="I35" s="1670">
        <v>478.5</v>
      </c>
      <c r="J35" s="1669">
        <v>4763</v>
      </c>
      <c r="K35" s="1669">
        <v>4004</v>
      </c>
      <c r="L35" s="1670">
        <v>0</v>
      </c>
      <c r="M35" s="1670">
        <v>0</v>
      </c>
      <c r="N35" s="1624">
        <f>SUM(F35+H35+J35+L35)</f>
        <v>10526.5</v>
      </c>
      <c r="O35" s="1597">
        <f>SUM(G35+I35+K35+M35)</f>
        <v>9155.5</v>
      </c>
      <c r="P35" s="1601">
        <f>SUM(G35,I35,K35,M35)/E35</f>
        <v>24.09342105263158</v>
      </c>
      <c r="Q35" s="1625">
        <f t="shared" si="2"/>
        <v>0.86975727924761315</v>
      </c>
      <c r="R35" s="1603"/>
      <c r="S35" s="1609"/>
      <c r="T35" s="1626">
        <v>1</v>
      </c>
      <c r="U35" s="1604">
        <v>0</v>
      </c>
      <c r="V35" s="1626">
        <v>1</v>
      </c>
      <c r="W35" s="1606">
        <v>0</v>
      </c>
      <c r="X35" s="1636">
        <v>47</v>
      </c>
      <c r="Y35" s="1607">
        <v>1</v>
      </c>
      <c r="Z35" s="1607">
        <v>0</v>
      </c>
      <c r="AA35" s="1608">
        <v>3.5</v>
      </c>
      <c r="AB35" s="1626"/>
      <c r="AC35" s="1626"/>
      <c r="AD35" s="1609">
        <v>92</v>
      </c>
      <c r="AE35" s="1609"/>
      <c r="AF35" s="1610">
        <v>3</v>
      </c>
      <c r="AG35" s="1613">
        <v>42.9</v>
      </c>
      <c r="AH35" s="1613">
        <v>100</v>
      </c>
      <c r="AI35" s="1613">
        <v>0</v>
      </c>
      <c r="AJ35" s="1814">
        <v>5</v>
      </c>
      <c r="AK35" s="1613">
        <v>0.5</v>
      </c>
      <c r="AL35" s="1628" t="s">
        <v>135</v>
      </c>
      <c r="AM35" s="1629">
        <v>68</v>
      </c>
      <c r="AN35" s="1630">
        <v>69.89</v>
      </c>
      <c r="AO35" s="1631">
        <v>16</v>
      </c>
      <c r="AP35" s="1618">
        <v>1.5</v>
      </c>
      <c r="AQ35" s="1618">
        <f>AA35+AF35+AK35+AP35</f>
        <v>8.5</v>
      </c>
      <c r="AR35" s="1619"/>
      <c r="AS35" s="2151"/>
      <c r="AT35" s="1819"/>
      <c r="AU35" s="1621"/>
      <c r="AV35" s="1622"/>
      <c r="AX35" s="2150"/>
    </row>
    <row r="36" spans="1:50" ht="15" customHeight="1" x14ac:dyDescent="0.2">
      <c r="A36" s="1634"/>
      <c r="B36" s="1641" t="s">
        <v>687</v>
      </c>
      <c r="C36" s="1597" t="s">
        <v>455</v>
      </c>
      <c r="D36" s="1597">
        <v>6</v>
      </c>
      <c r="E36" s="1668">
        <v>149</v>
      </c>
      <c r="F36" s="1669">
        <v>1619</v>
      </c>
      <c r="G36" s="1669">
        <v>1569</v>
      </c>
      <c r="H36" s="1670">
        <v>255</v>
      </c>
      <c r="I36" s="1670">
        <v>245.5</v>
      </c>
      <c r="J36" s="1669">
        <v>1463</v>
      </c>
      <c r="K36" s="1669">
        <v>1406</v>
      </c>
      <c r="L36" s="1670">
        <v>0</v>
      </c>
      <c r="M36" s="1670">
        <v>0</v>
      </c>
      <c r="N36" s="1624">
        <f>SUM(F36+H36+J36+L36)</f>
        <v>3337</v>
      </c>
      <c r="O36" s="1597">
        <f>SUM(G36+I36+K36+M36)</f>
        <v>3220.5</v>
      </c>
      <c r="P36" s="1601">
        <f>SUM(G36,I36,K36,M36)/E36</f>
        <v>21.614093959731544</v>
      </c>
      <c r="Q36" s="1625">
        <f t="shared" si="2"/>
        <v>0.96508840275696739</v>
      </c>
      <c r="R36" s="1603"/>
      <c r="S36" s="1609"/>
      <c r="T36" s="1604">
        <v>0</v>
      </c>
      <c r="U36" s="1604">
        <v>0</v>
      </c>
      <c r="V36" s="1639">
        <v>1</v>
      </c>
      <c r="W36" s="1606">
        <v>0</v>
      </c>
      <c r="X36" s="1636">
        <v>6</v>
      </c>
      <c r="Y36" s="1607">
        <v>0</v>
      </c>
      <c r="Z36" s="1607">
        <v>0</v>
      </c>
      <c r="AA36" s="1608">
        <v>1</v>
      </c>
      <c r="AB36" s="1626"/>
      <c r="AC36" s="1626"/>
      <c r="AD36" s="1609">
        <v>100</v>
      </c>
      <c r="AE36" s="1609"/>
      <c r="AF36" s="1610">
        <v>3</v>
      </c>
      <c r="AG36" s="1613">
        <v>0</v>
      </c>
      <c r="AH36" s="1613">
        <v>0</v>
      </c>
      <c r="AI36" s="1613">
        <v>0</v>
      </c>
      <c r="AJ36" s="1814">
        <v>1</v>
      </c>
      <c r="AK36" s="1618">
        <v>1</v>
      </c>
      <c r="AL36" s="1628" t="s">
        <v>135</v>
      </c>
      <c r="AM36" s="1629">
        <v>93.33</v>
      </c>
      <c r="AN36" s="1630">
        <v>74.55</v>
      </c>
      <c r="AO36" s="1631">
        <v>41</v>
      </c>
      <c r="AP36" s="1618">
        <v>0.5</v>
      </c>
      <c r="AQ36" s="1618">
        <f>AA36+AF36+AK36+AP36</f>
        <v>5.5</v>
      </c>
      <c r="AR36" s="1619"/>
      <c r="AS36" s="1816"/>
      <c r="AT36" s="1632"/>
      <c r="AU36" s="1621"/>
      <c r="AV36" s="1622"/>
      <c r="AX36" s="2150"/>
    </row>
    <row r="37" spans="1:50" x14ac:dyDescent="0.2">
      <c r="A37" s="1671"/>
      <c r="B37" s="1645"/>
      <c r="C37" s="1646"/>
      <c r="D37" s="1654"/>
      <c r="E37" s="1647"/>
      <c r="F37" s="1648"/>
      <c r="G37" s="1648"/>
      <c r="H37" s="1648"/>
      <c r="I37" s="1648"/>
      <c r="J37" s="1648"/>
      <c r="K37" s="1648"/>
      <c r="L37" s="1648"/>
      <c r="M37" s="1648"/>
      <c r="N37" s="1649">
        <f>SUM(N35:N36)</f>
        <v>13863.5</v>
      </c>
      <c r="O37" s="1649">
        <f>SUM(O35:O36)</f>
        <v>12376</v>
      </c>
      <c r="P37" s="1650"/>
      <c r="Q37" s="1651">
        <f t="shared" si="2"/>
        <v>0.89270386266094426</v>
      </c>
      <c r="R37" s="1652"/>
      <c r="S37" s="1653"/>
      <c r="T37" s="1653"/>
      <c r="U37" s="1653"/>
      <c r="V37" s="1653"/>
      <c r="W37" s="1653"/>
      <c r="X37" s="1653"/>
      <c r="Y37" s="1653"/>
      <c r="Z37" s="1653"/>
      <c r="AA37" s="1653"/>
      <c r="AB37" s="1654"/>
      <c r="AC37" s="1654"/>
      <c r="AD37" s="1654"/>
      <c r="AE37" s="1654"/>
      <c r="AF37" s="1654"/>
      <c r="AG37" s="1654"/>
      <c r="AH37" s="1654"/>
      <c r="AI37" s="1654"/>
      <c r="AJ37" s="1654"/>
      <c r="AK37" s="1654"/>
      <c r="AL37" s="1654"/>
      <c r="AM37" s="1654"/>
      <c r="AN37" s="1654"/>
      <c r="AO37" s="1654"/>
      <c r="AP37" s="1654"/>
      <c r="AQ37" s="1654"/>
      <c r="AR37" s="1654"/>
      <c r="AS37" s="2300"/>
      <c r="AT37" s="1654"/>
      <c r="AU37" s="1654"/>
      <c r="AV37" s="1654"/>
      <c r="AX37" s="2149"/>
    </row>
    <row r="38" spans="1:50" ht="15" x14ac:dyDescent="0.25">
      <c r="A38" s="1597" t="s">
        <v>433</v>
      </c>
      <c r="B38" s="1672" t="s">
        <v>677</v>
      </c>
      <c r="C38" s="1597" t="s">
        <v>369</v>
      </c>
      <c r="D38" s="1635">
        <v>8</v>
      </c>
      <c r="E38" s="1042">
        <v>76</v>
      </c>
      <c r="F38" s="156">
        <v>738</v>
      </c>
      <c r="G38" s="156">
        <v>723</v>
      </c>
      <c r="H38" s="157">
        <v>0</v>
      </c>
      <c r="I38" s="157">
        <v>0</v>
      </c>
      <c r="J38" s="156">
        <v>682</v>
      </c>
      <c r="K38" s="156">
        <v>664</v>
      </c>
      <c r="L38" s="157">
        <v>0</v>
      </c>
      <c r="M38" s="157">
        <v>0</v>
      </c>
      <c r="N38" s="1624">
        <f t="shared" ref="N38:O47" si="7">SUM(F38+H38+J38+L38)</f>
        <v>1420</v>
      </c>
      <c r="O38" s="1597">
        <f t="shared" si="7"/>
        <v>1387</v>
      </c>
      <c r="P38" s="1601">
        <f t="shared" ref="P38:P45" si="8">SUM(G38,I38,K38,M38)/E38</f>
        <v>18.25</v>
      </c>
      <c r="Q38" s="1602">
        <f t="shared" si="2"/>
        <v>0.97676056338028172</v>
      </c>
      <c r="R38" s="1603"/>
      <c r="S38" s="2312" t="s">
        <v>617</v>
      </c>
      <c r="T38" s="2313"/>
      <c r="U38" s="2313"/>
      <c r="V38" s="2313"/>
      <c r="W38" s="2313"/>
      <c r="X38" s="2313"/>
      <c r="Y38" s="2313"/>
      <c r="Z38" s="2314"/>
      <c r="AA38" s="1608">
        <f>'[1]CYP Quality Metrics'!J12</f>
        <v>0</v>
      </c>
      <c r="AB38" s="2311" t="s">
        <v>617</v>
      </c>
      <c r="AC38" s="2311"/>
      <c r="AD38" s="2311"/>
      <c r="AE38" s="2311"/>
      <c r="AF38" s="1608">
        <f>'[1]CYP Quality Metrics'!P12</f>
        <v>0</v>
      </c>
      <c r="AG38" s="2312" t="s">
        <v>617</v>
      </c>
      <c r="AH38" s="2313"/>
      <c r="AI38" s="2313"/>
      <c r="AJ38" s="2314"/>
      <c r="AK38" s="1618">
        <f>'[1]CYP Quality Metrics'!U12</f>
        <v>0</v>
      </c>
      <c r="AL38" s="2321" t="s">
        <v>617</v>
      </c>
      <c r="AM38" s="2322"/>
      <c r="AN38" s="2322"/>
      <c r="AO38" s="2323"/>
      <c r="AP38" s="1673">
        <f>'[1]CYP Quality Metrics'!AB12</f>
        <v>0.5</v>
      </c>
      <c r="AQ38" s="1618">
        <f t="shared" ref="AQ38:AQ47" si="9">AA38+AF38+AK38+AP38</f>
        <v>0.5</v>
      </c>
      <c r="AR38" s="1619"/>
      <c r="AS38" s="1817"/>
      <c r="AT38" s="1665"/>
      <c r="AU38" s="1609"/>
      <c r="AV38" s="1674"/>
      <c r="AX38" s="2149"/>
    </row>
    <row r="39" spans="1:50" ht="15" x14ac:dyDescent="0.25">
      <c r="A39" s="1634"/>
      <c r="B39" s="1672" t="s">
        <v>677</v>
      </c>
      <c r="C39" s="1597" t="s">
        <v>370</v>
      </c>
      <c r="D39" s="1635">
        <v>18</v>
      </c>
      <c r="E39" s="1042">
        <v>314</v>
      </c>
      <c r="F39" s="156">
        <v>1287</v>
      </c>
      <c r="G39" s="156">
        <v>2022</v>
      </c>
      <c r="H39" s="157">
        <v>68</v>
      </c>
      <c r="I39" s="157">
        <v>68</v>
      </c>
      <c r="J39" s="156">
        <v>1914</v>
      </c>
      <c r="K39" s="156">
        <v>1804</v>
      </c>
      <c r="L39" s="157">
        <v>99</v>
      </c>
      <c r="M39" s="157">
        <v>99</v>
      </c>
      <c r="N39" s="1624">
        <f t="shared" si="7"/>
        <v>3368</v>
      </c>
      <c r="O39" s="1597">
        <f t="shared" si="7"/>
        <v>3993</v>
      </c>
      <c r="P39" s="1601">
        <f t="shared" si="8"/>
        <v>12.716560509554141</v>
      </c>
      <c r="Q39" s="1602">
        <f t="shared" si="2"/>
        <v>1.1855700712589075</v>
      </c>
      <c r="R39" s="1603"/>
      <c r="S39" s="2315"/>
      <c r="T39" s="2316"/>
      <c r="U39" s="2316"/>
      <c r="V39" s="2316"/>
      <c r="W39" s="2316"/>
      <c r="X39" s="2316"/>
      <c r="Y39" s="2316"/>
      <c r="Z39" s="2317"/>
      <c r="AA39" s="1608">
        <f>'[1]CYP Quality Metrics'!J11</f>
        <v>0.5</v>
      </c>
      <c r="AB39" s="2311"/>
      <c r="AC39" s="2311"/>
      <c r="AD39" s="2311"/>
      <c r="AE39" s="2311"/>
      <c r="AF39" s="1608">
        <f>'[1]CYP Quality Metrics'!P11</f>
        <v>0</v>
      </c>
      <c r="AG39" s="2315"/>
      <c r="AH39" s="2316"/>
      <c r="AI39" s="2316"/>
      <c r="AJ39" s="2317"/>
      <c r="AK39" s="1618">
        <f>'[1]CYP Quality Metrics'!U11</f>
        <v>0</v>
      </c>
      <c r="AL39" s="2324"/>
      <c r="AM39" s="2325"/>
      <c r="AN39" s="2325"/>
      <c r="AO39" s="2326"/>
      <c r="AP39" s="1673">
        <f>'[1]CYP Quality Metrics'!AB11</f>
        <v>0.5</v>
      </c>
      <c r="AQ39" s="1618">
        <f t="shared" si="9"/>
        <v>1</v>
      </c>
      <c r="AR39" s="1619"/>
      <c r="AS39" s="1817"/>
      <c r="AT39" s="1665"/>
      <c r="AU39" s="1609"/>
      <c r="AV39" s="1674"/>
      <c r="AX39" s="2149"/>
    </row>
    <row r="40" spans="1:50" ht="15" x14ac:dyDescent="0.25">
      <c r="A40" s="1634"/>
      <c r="B40" s="1672" t="s">
        <v>678</v>
      </c>
      <c r="C40" s="1597" t="s">
        <v>371</v>
      </c>
      <c r="D40" s="1635">
        <v>18</v>
      </c>
      <c r="E40" s="1042">
        <v>319</v>
      </c>
      <c r="F40" s="156">
        <v>960</v>
      </c>
      <c r="G40" s="156">
        <v>960</v>
      </c>
      <c r="H40" s="157">
        <v>740</v>
      </c>
      <c r="I40" s="157">
        <v>740</v>
      </c>
      <c r="J40" s="156">
        <v>946</v>
      </c>
      <c r="K40" s="156">
        <v>946</v>
      </c>
      <c r="L40" s="157">
        <v>341</v>
      </c>
      <c r="M40" s="157">
        <v>341</v>
      </c>
      <c r="N40" s="1624">
        <f t="shared" si="7"/>
        <v>2987</v>
      </c>
      <c r="O40" s="1597">
        <f t="shared" si="7"/>
        <v>2987</v>
      </c>
      <c r="P40" s="1601">
        <f t="shared" si="8"/>
        <v>9.3636363636363633</v>
      </c>
      <c r="Q40" s="1602">
        <f t="shared" si="2"/>
        <v>1</v>
      </c>
      <c r="R40" s="1603"/>
      <c r="S40" s="2315"/>
      <c r="T40" s="2316"/>
      <c r="U40" s="2316"/>
      <c r="V40" s="2316"/>
      <c r="W40" s="2316"/>
      <c r="X40" s="2316"/>
      <c r="Y40" s="2316"/>
      <c r="Z40" s="2317"/>
      <c r="AA40" s="1608">
        <f>'[1]CYP Quality Metrics'!J5</f>
        <v>0.5</v>
      </c>
      <c r="AB40" s="2311"/>
      <c r="AC40" s="2311"/>
      <c r="AD40" s="2311"/>
      <c r="AE40" s="2311"/>
      <c r="AF40" s="1608">
        <f>'[1]CYP Quality Metrics'!P5</f>
        <v>0</v>
      </c>
      <c r="AG40" s="2315"/>
      <c r="AH40" s="2316"/>
      <c r="AI40" s="2316"/>
      <c r="AJ40" s="2317"/>
      <c r="AK40" s="1618">
        <f>'[1]CYP Quality Metrics'!U5</f>
        <v>0</v>
      </c>
      <c r="AL40" s="2324"/>
      <c r="AM40" s="2325"/>
      <c r="AN40" s="2325"/>
      <c r="AO40" s="2326"/>
      <c r="AP40" s="1673">
        <f>'[1]CYP Quality Metrics'!AB5</f>
        <v>0.5</v>
      </c>
      <c r="AQ40" s="1618">
        <f t="shared" si="9"/>
        <v>1</v>
      </c>
      <c r="AR40" s="1619"/>
      <c r="AS40" s="1815"/>
      <c r="AT40" s="1665"/>
      <c r="AU40" s="1609"/>
      <c r="AV40" s="1676"/>
      <c r="AX40" s="2149"/>
    </row>
    <row r="41" spans="1:50" ht="15" x14ac:dyDescent="0.25">
      <c r="A41" s="1634"/>
      <c r="B41" s="1672" t="s">
        <v>678</v>
      </c>
      <c r="C41" s="1597" t="s">
        <v>597</v>
      </c>
      <c r="D41" s="1635">
        <v>12</v>
      </c>
      <c r="E41" s="1042">
        <v>227</v>
      </c>
      <c r="F41" s="156">
        <v>1187</v>
      </c>
      <c r="G41" s="156">
        <v>1160</v>
      </c>
      <c r="H41" s="157">
        <v>863</v>
      </c>
      <c r="I41" s="157">
        <v>863</v>
      </c>
      <c r="J41" s="156">
        <v>682</v>
      </c>
      <c r="K41" s="156">
        <v>682</v>
      </c>
      <c r="L41" s="157">
        <v>638</v>
      </c>
      <c r="M41" s="157">
        <v>638</v>
      </c>
      <c r="N41" s="1624">
        <f t="shared" si="7"/>
        <v>3370</v>
      </c>
      <c r="O41" s="1597">
        <f t="shared" si="7"/>
        <v>3343</v>
      </c>
      <c r="P41" s="1601">
        <f t="shared" si="8"/>
        <v>14.726872246696034</v>
      </c>
      <c r="Q41" s="1602">
        <f t="shared" si="2"/>
        <v>0.9919881305637982</v>
      </c>
      <c r="R41" s="1603"/>
      <c r="S41" s="2318"/>
      <c r="T41" s="2319"/>
      <c r="U41" s="2319"/>
      <c r="V41" s="2319"/>
      <c r="W41" s="2319"/>
      <c r="X41" s="2319"/>
      <c r="Y41" s="2319"/>
      <c r="Z41" s="2320"/>
      <c r="AA41" s="1608">
        <f>'[1]CYP Quality Metrics'!J4</f>
        <v>0</v>
      </c>
      <c r="AB41" s="2311"/>
      <c r="AC41" s="2311"/>
      <c r="AD41" s="2311"/>
      <c r="AE41" s="2311"/>
      <c r="AF41" s="1608">
        <f>'[1]CYP Quality Metrics'!P4</f>
        <v>0</v>
      </c>
      <c r="AG41" s="2318"/>
      <c r="AH41" s="2319"/>
      <c r="AI41" s="2319"/>
      <c r="AJ41" s="2320"/>
      <c r="AK41" s="1618">
        <f>'[1]CYP Quality Metrics'!U4</f>
        <v>0</v>
      </c>
      <c r="AL41" s="2327"/>
      <c r="AM41" s="2328"/>
      <c r="AN41" s="2328"/>
      <c r="AO41" s="2329"/>
      <c r="AP41" s="1673">
        <f>'[1]CYP Quality Metrics'!AB4</f>
        <v>0.5</v>
      </c>
      <c r="AQ41" s="1618">
        <f t="shared" si="9"/>
        <v>0.5</v>
      </c>
      <c r="AR41" s="1619"/>
      <c r="AS41" s="1817"/>
      <c r="AT41" s="1665"/>
      <c r="AU41" s="1609"/>
      <c r="AV41" s="1676"/>
      <c r="AX41" s="2149"/>
    </row>
    <row r="42" spans="1:50" ht="15" x14ac:dyDescent="0.25">
      <c r="A42" s="1634"/>
      <c r="B42" s="1597" t="s">
        <v>618</v>
      </c>
      <c r="C42" s="1597" t="s">
        <v>374</v>
      </c>
      <c r="D42" s="1641">
        <v>24</v>
      </c>
      <c r="E42" s="1044">
        <v>508</v>
      </c>
      <c r="F42" s="159">
        <v>1352</v>
      </c>
      <c r="G42" s="159">
        <v>1218</v>
      </c>
      <c r="H42" s="160">
        <v>839</v>
      </c>
      <c r="I42" s="160">
        <v>714</v>
      </c>
      <c r="J42" s="159">
        <v>713</v>
      </c>
      <c r="K42" s="159">
        <v>701.5</v>
      </c>
      <c r="L42" s="160">
        <v>356.5</v>
      </c>
      <c r="M42" s="160">
        <v>368</v>
      </c>
      <c r="N42" s="1624">
        <f t="shared" si="7"/>
        <v>3260.5</v>
      </c>
      <c r="O42" s="1597">
        <f t="shared" si="7"/>
        <v>3001.5</v>
      </c>
      <c r="P42" s="1601">
        <f t="shared" si="8"/>
        <v>5.9084645669291342</v>
      </c>
      <c r="Q42" s="1602">
        <f t="shared" si="2"/>
        <v>0.92056433062413745</v>
      </c>
      <c r="R42" s="1603"/>
      <c r="S42" s="1609"/>
      <c r="T42" s="1605">
        <v>4</v>
      </c>
      <c r="U42" s="1626">
        <v>1</v>
      </c>
      <c r="V42" s="1606">
        <v>0</v>
      </c>
      <c r="W42" s="1606">
        <v>0</v>
      </c>
      <c r="X42" s="1626">
        <v>3</v>
      </c>
      <c r="Y42" s="1607">
        <v>0</v>
      </c>
      <c r="Z42" s="1640">
        <v>1</v>
      </c>
      <c r="AA42" s="1675">
        <v>3</v>
      </c>
      <c r="AB42" s="1626"/>
      <c r="AC42" s="1626"/>
      <c r="AD42" s="1609">
        <v>96</v>
      </c>
      <c r="AE42" s="1609">
        <v>96</v>
      </c>
      <c r="AF42" s="1610">
        <v>3</v>
      </c>
      <c r="AG42" s="1613">
        <v>8.6999999999999993</v>
      </c>
      <c r="AH42" s="1618">
        <v>96.9</v>
      </c>
      <c r="AI42" s="1613">
        <v>0</v>
      </c>
      <c r="AJ42" s="1818">
        <v>14</v>
      </c>
      <c r="AK42" s="1658">
        <v>2</v>
      </c>
      <c r="AL42" s="1613" t="s">
        <v>535</v>
      </c>
      <c r="AM42" s="1629">
        <v>92</v>
      </c>
      <c r="AN42" s="1630">
        <v>58.6</v>
      </c>
      <c r="AO42" s="1631">
        <v>40</v>
      </c>
      <c r="AP42" s="1618">
        <v>0.5</v>
      </c>
      <c r="AQ42" s="1618">
        <f t="shared" si="9"/>
        <v>8.5</v>
      </c>
      <c r="AR42" s="1619"/>
      <c r="AS42" s="1817"/>
      <c r="AT42" s="1620"/>
      <c r="AU42" s="1621"/>
      <c r="AV42" s="1676"/>
      <c r="AX42" s="2149"/>
    </row>
    <row r="43" spans="1:50" ht="15" x14ac:dyDescent="0.25">
      <c r="A43" s="1634"/>
      <c r="B43" s="1597" t="s">
        <v>619</v>
      </c>
      <c r="C43" s="1597" t="s">
        <v>375</v>
      </c>
      <c r="D43" s="1641">
        <v>26</v>
      </c>
      <c r="E43" s="1044">
        <v>409</v>
      </c>
      <c r="F43" s="159">
        <v>1527.5</v>
      </c>
      <c r="G43" s="159">
        <v>1152.25</v>
      </c>
      <c r="H43" s="160">
        <v>780</v>
      </c>
      <c r="I43" s="160">
        <v>634.25</v>
      </c>
      <c r="J43" s="159">
        <v>891</v>
      </c>
      <c r="K43" s="159">
        <v>704</v>
      </c>
      <c r="L43" s="160">
        <v>500</v>
      </c>
      <c r="M43" s="160">
        <v>467</v>
      </c>
      <c r="N43" s="1624">
        <f t="shared" si="7"/>
        <v>3698.5</v>
      </c>
      <c r="O43" s="1597">
        <f t="shared" si="7"/>
        <v>2957.5</v>
      </c>
      <c r="P43" s="1601">
        <f t="shared" si="8"/>
        <v>7.2310513447432765</v>
      </c>
      <c r="Q43" s="1602">
        <f t="shared" si="2"/>
        <v>0.79964850615114236</v>
      </c>
      <c r="R43" s="1603"/>
      <c r="S43" s="1609"/>
      <c r="T43" s="1604">
        <v>0</v>
      </c>
      <c r="U43" s="1604">
        <v>0</v>
      </c>
      <c r="V43" s="1606">
        <v>0</v>
      </c>
      <c r="W43" s="1606">
        <v>0</v>
      </c>
      <c r="X43" s="1606">
        <v>0</v>
      </c>
      <c r="Y43" s="1607">
        <v>0</v>
      </c>
      <c r="Z43" s="1607">
        <v>0</v>
      </c>
      <c r="AA43" s="1608">
        <v>0</v>
      </c>
      <c r="AB43" s="1626"/>
      <c r="AC43" s="1626"/>
      <c r="AD43" s="1626">
        <v>100</v>
      </c>
      <c r="AE43" s="1626"/>
      <c r="AF43" s="1610">
        <v>3</v>
      </c>
      <c r="AG43" s="1613"/>
      <c r="AH43" s="1618">
        <v>0</v>
      </c>
      <c r="AI43" s="1613">
        <v>7.7</v>
      </c>
      <c r="AJ43" s="1823">
        <v>10</v>
      </c>
      <c r="AK43" s="1613">
        <v>2.5</v>
      </c>
      <c r="AL43" s="1628" t="s">
        <v>135</v>
      </c>
      <c r="AM43" s="1629">
        <v>65.22</v>
      </c>
      <c r="AN43" s="1630">
        <v>72.3</v>
      </c>
      <c r="AO43" s="1631">
        <v>41</v>
      </c>
      <c r="AP43" s="1618">
        <v>1</v>
      </c>
      <c r="AQ43" s="1618">
        <f t="shared" si="9"/>
        <v>6.5</v>
      </c>
      <c r="AR43" s="1619"/>
      <c r="AS43" s="1824"/>
      <c r="AT43" s="1620"/>
      <c r="AU43" s="1621"/>
      <c r="AV43" s="1622"/>
      <c r="AX43" s="2149"/>
    </row>
    <row r="44" spans="1:50" ht="15" x14ac:dyDescent="0.25">
      <c r="A44" s="1634"/>
      <c r="B44" s="1597" t="s">
        <v>619</v>
      </c>
      <c r="C44" s="1597" t="s">
        <v>376</v>
      </c>
      <c r="D44" s="1641">
        <v>18</v>
      </c>
      <c r="E44" s="1044">
        <v>220</v>
      </c>
      <c r="F44" s="159">
        <v>788.5</v>
      </c>
      <c r="G44" s="159">
        <v>590.5</v>
      </c>
      <c r="H44" s="160">
        <v>388</v>
      </c>
      <c r="I44" s="160">
        <v>381</v>
      </c>
      <c r="J44" s="159">
        <v>682</v>
      </c>
      <c r="K44" s="159">
        <v>566.5</v>
      </c>
      <c r="L44" s="160">
        <v>341</v>
      </c>
      <c r="M44" s="160">
        <v>262</v>
      </c>
      <c r="N44" s="1624">
        <f t="shared" si="7"/>
        <v>2199.5</v>
      </c>
      <c r="O44" s="1597">
        <f t="shared" si="7"/>
        <v>1800</v>
      </c>
      <c r="P44" s="1601">
        <f t="shared" si="8"/>
        <v>8.1818181818181817</v>
      </c>
      <c r="Q44" s="1602">
        <f t="shared" si="2"/>
        <v>0.81836781086610588</v>
      </c>
      <c r="R44" s="1603"/>
      <c r="S44" s="1609"/>
      <c r="T44" s="1604">
        <v>0</v>
      </c>
      <c r="U44" s="1604">
        <v>0</v>
      </c>
      <c r="V44" s="1606">
        <v>0</v>
      </c>
      <c r="W44" s="1606">
        <v>0</v>
      </c>
      <c r="X44" s="1606">
        <v>0</v>
      </c>
      <c r="Y44" s="1607">
        <v>0</v>
      </c>
      <c r="Z44" s="1607">
        <v>0</v>
      </c>
      <c r="AA44" s="1608">
        <v>0</v>
      </c>
      <c r="AB44" s="1626"/>
      <c r="AC44" s="1626"/>
      <c r="AD44" s="1626">
        <v>100</v>
      </c>
      <c r="AE44" s="1626"/>
      <c r="AF44" s="1613">
        <v>3</v>
      </c>
      <c r="AG44" s="1613"/>
      <c r="AH44" s="1618"/>
      <c r="AI44" s="1613">
        <v>0</v>
      </c>
      <c r="AJ44" s="1823">
        <v>6</v>
      </c>
      <c r="AK44" s="1613">
        <v>1.5</v>
      </c>
      <c r="AL44" s="1628" t="s">
        <v>135</v>
      </c>
      <c r="AM44" s="1629">
        <v>70</v>
      </c>
      <c r="AN44" s="1630">
        <v>81.58</v>
      </c>
      <c r="AO44" s="1631">
        <v>45</v>
      </c>
      <c r="AP44" s="1618">
        <v>1</v>
      </c>
      <c r="AQ44" s="1618">
        <f t="shared" si="9"/>
        <v>5.5</v>
      </c>
      <c r="AR44" s="1619"/>
      <c r="AS44" s="1824"/>
      <c r="AT44" s="1620"/>
      <c r="AU44" s="1621"/>
      <c r="AV44" s="1622"/>
      <c r="AX44" s="2149"/>
    </row>
    <row r="45" spans="1:50" ht="15" x14ac:dyDescent="0.25">
      <c r="A45" s="1634"/>
      <c r="B45" s="1597" t="s">
        <v>620</v>
      </c>
      <c r="C45" s="1597" t="s">
        <v>377</v>
      </c>
      <c r="D45" s="1641">
        <v>14</v>
      </c>
      <c r="E45" s="1044">
        <v>215</v>
      </c>
      <c r="F45" s="159">
        <v>2418</v>
      </c>
      <c r="G45" s="159">
        <v>2129.35</v>
      </c>
      <c r="H45" s="160">
        <v>806</v>
      </c>
      <c r="I45" s="160">
        <v>650.65</v>
      </c>
      <c r="J45" s="159">
        <v>2387</v>
      </c>
      <c r="K45" s="159">
        <v>1958</v>
      </c>
      <c r="L45" s="160">
        <v>682</v>
      </c>
      <c r="M45" s="160">
        <v>616</v>
      </c>
      <c r="N45" s="1624">
        <f t="shared" si="7"/>
        <v>6293</v>
      </c>
      <c r="O45" s="1597">
        <f t="shared" si="7"/>
        <v>5354</v>
      </c>
      <c r="P45" s="1601">
        <f t="shared" si="8"/>
        <v>24.902325581395349</v>
      </c>
      <c r="Q45" s="1602">
        <f t="shared" si="2"/>
        <v>0.85078658827268394</v>
      </c>
      <c r="R45" s="1603"/>
      <c r="S45" s="1609"/>
      <c r="T45" s="1604">
        <v>0</v>
      </c>
      <c r="U45" s="1604">
        <v>0</v>
      </c>
      <c r="V45" s="1606">
        <v>0</v>
      </c>
      <c r="W45" s="1606">
        <v>0</v>
      </c>
      <c r="X45" s="1606">
        <v>0</v>
      </c>
      <c r="Y45" s="1607">
        <v>0</v>
      </c>
      <c r="Z45" s="1607">
        <v>0</v>
      </c>
      <c r="AA45" s="1608">
        <v>0</v>
      </c>
      <c r="AB45" s="1609"/>
      <c r="AC45" s="1609"/>
      <c r="AD45" s="1609">
        <v>100</v>
      </c>
      <c r="AE45" s="1609"/>
      <c r="AF45" s="1610">
        <v>1</v>
      </c>
      <c r="AG45" s="1613">
        <v>0</v>
      </c>
      <c r="AH45" s="1618">
        <v>0</v>
      </c>
      <c r="AI45" s="1613">
        <v>0</v>
      </c>
      <c r="AJ45" s="1814">
        <v>3</v>
      </c>
      <c r="AK45" s="1658">
        <v>1</v>
      </c>
      <c r="AL45" s="1628" t="s">
        <v>135</v>
      </c>
      <c r="AM45" s="1629">
        <v>88.89</v>
      </c>
      <c r="AN45" s="1630">
        <v>74.56</v>
      </c>
      <c r="AO45" s="1631">
        <v>41</v>
      </c>
      <c r="AP45" s="1618">
        <v>1</v>
      </c>
      <c r="AQ45" s="1618">
        <f t="shared" si="9"/>
        <v>3</v>
      </c>
      <c r="AR45" s="1619"/>
      <c r="AS45" s="1815"/>
      <c r="AT45" s="1620"/>
      <c r="AU45" s="1621"/>
      <c r="AV45" s="1622"/>
      <c r="AX45" s="2149"/>
    </row>
    <row r="46" spans="1:50" ht="15" x14ac:dyDescent="0.25">
      <c r="A46" s="1634"/>
      <c r="B46" s="1597" t="s">
        <v>619</v>
      </c>
      <c r="C46" s="1597" t="s">
        <v>378</v>
      </c>
      <c r="D46" s="1641">
        <v>18</v>
      </c>
      <c r="E46" s="1044">
        <v>207</v>
      </c>
      <c r="F46" s="159">
        <v>910</v>
      </c>
      <c r="G46" s="159">
        <v>708.5</v>
      </c>
      <c r="H46" s="160">
        <v>403</v>
      </c>
      <c r="I46" s="160">
        <v>175.5</v>
      </c>
      <c r="J46" s="159">
        <v>682</v>
      </c>
      <c r="K46" s="159">
        <v>561</v>
      </c>
      <c r="L46" s="160">
        <v>341</v>
      </c>
      <c r="M46" s="160">
        <v>340</v>
      </c>
      <c r="N46" s="1624">
        <f>SUM(F46+H46+J46+L46)</f>
        <v>2336</v>
      </c>
      <c r="O46" s="1597">
        <f>SUM(G46+I46+K46+M46)</f>
        <v>1785</v>
      </c>
      <c r="P46" s="1601">
        <f>SUM(G46,I46,K46,M46)/E46</f>
        <v>8.6231884057971016</v>
      </c>
      <c r="Q46" s="1602">
        <f t="shared" si="2"/>
        <v>0.76412671232876717</v>
      </c>
      <c r="R46" s="1603"/>
      <c r="S46" s="1609"/>
      <c r="T46" s="1626">
        <v>1</v>
      </c>
      <c r="U46" s="1604">
        <v>0</v>
      </c>
      <c r="V46" s="1606">
        <v>0</v>
      </c>
      <c r="W46" s="1606">
        <v>0</v>
      </c>
      <c r="X46" s="1606">
        <v>0</v>
      </c>
      <c r="Y46" s="1607">
        <v>0</v>
      </c>
      <c r="Z46" s="1607">
        <v>0</v>
      </c>
      <c r="AA46" s="1608">
        <v>1.5</v>
      </c>
      <c r="AB46" s="1626"/>
      <c r="AC46" s="1626"/>
      <c r="AD46" s="1626">
        <v>99</v>
      </c>
      <c r="AE46" s="1626"/>
      <c r="AF46" s="1613">
        <v>3</v>
      </c>
      <c r="AG46" s="1613"/>
      <c r="AH46" s="1618">
        <v>0</v>
      </c>
      <c r="AI46" s="1613">
        <v>0</v>
      </c>
      <c r="AJ46" s="1814">
        <v>1</v>
      </c>
      <c r="AK46" s="1613">
        <v>0</v>
      </c>
      <c r="AL46" s="1628" t="s">
        <v>135</v>
      </c>
      <c r="AM46" s="1662">
        <v>91.3</v>
      </c>
      <c r="AN46" s="1663">
        <v>75.8</v>
      </c>
      <c r="AO46" s="1631">
        <v>41</v>
      </c>
      <c r="AP46" s="1618">
        <v>0.5</v>
      </c>
      <c r="AQ46" s="1618">
        <f t="shared" si="9"/>
        <v>5</v>
      </c>
      <c r="AR46" s="1619"/>
      <c r="AS46" s="1824"/>
      <c r="AT46" s="1620"/>
      <c r="AU46" s="1621"/>
      <c r="AV46" s="1676"/>
      <c r="AX46" s="2149"/>
    </row>
    <row r="47" spans="1:50" ht="15" x14ac:dyDescent="0.25">
      <c r="A47" s="1634"/>
      <c r="B47" s="1597" t="s">
        <v>621</v>
      </c>
      <c r="C47" s="1597" t="s">
        <v>379</v>
      </c>
      <c r="D47" s="1641">
        <v>6</v>
      </c>
      <c r="E47" s="1044">
        <v>100</v>
      </c>
      <c r="F47" s="159">
        <v>1209</v>
      </c>
      <c r="G47" s="159">
        <v>1077.8499999999999</v>
      </c>
      <c r="H47" s="160">
        <v>403</v>
      </c>
      <c r="I47" s="160">
        <v>300.3</v>
      </c>
      <c r="J47" s="159">
        <v>1023</v>
      </c>
      <c r="K47" s="159">
        <v>945.3</v>
      </c>
      <c r="L47" s="160">
        <v>341</v>
      </c>
      <c r="M47" s="160">
        <v>340</v>
      </c>
      <c r="N47" s="1624">
        <f t="shared" si="7"/>
        <v>2976</v>
      </c>
      <c r="O47" s="1597">
        <f t="shared" si="7"/>
        <v>2663.45</v>
      </c>
      <c r="P47" s="1601">
        <f>SUM(G47,I47,K47,M47)/E47</f>
        <v>26.634499999999999</v>
      </c>
      <c r="Q47" s="1602">
        <f>O47/N47</f>
        <v>0.89497647849462358</v>
      </c>
      <c r="R47" s="1603"/>
      <c r="S47" s="1609"/>
      <c r="T47" s="1604">
        <v>0</v>
      </c>
      <c r="U47" s="1604">
        <v>0</v>
      </c>
      <c r="V47" s="1606">
        <v>0</v>
      </c>
      <c r="W47" s="1606">
        <v>0</v>
      </c>
      <c r="X47" s="1606">
        <v>0</v>
      </c>
      <c r="Y47" s="1607">
        <v>0</v>
      </c>
      <c r="Z47" s="1607">
        <v>0</v>
      </c>
      <c r="AA47" s="1608">
        <v>0</v>
      </c>
      <c r="AB47" s="1609"/>
      <c r="AC47" s="1609"/>
      <c r="AD47" s="1626"/>
      <c r="AE47" s="1626"/>
      <c r="AF47" s="1610">
        <v>2</v>
      </c>
      <c r="AG47" s="1613">
        <v>0</v>
      </c>
      <c r="AH47" s="1618"/>
      <c r="AI47" s="1613">
        <v>0</v>
      </c>
      <c r="AJ47" s="1818">
        <v>6</v>
      </c>
      <c r="AK47" s="1613">
        <v>3</v>
      </c>
      <c r="AL47" s="1628" t="s">
        <v>135</v>
      </c>
      <c r="AM47" s="1629">
        <v>89.29</v>
      </c>
      <c r="AN47" s="1629">
        <v>69.55</v>
      </c>
      <c r="AO47" s="1631">
        <v>38</v>
      </c>
      <c r="AP47" s="1618">
        <v>1</v>
      </c>
      <c r="AQ47" s="1618">
        <f t="shared" si="9"/>
        <v>6</v>
      </c>
      <c r="AR47" s="1619"/>
      <c r="AS47" s="1817"/>
      <c r="AT47" s="1620"/>
      <c r="AU47" s="1621"/>
      <c r="AV47" s="1677"/>
      <c r="AX47" s="2149"/>
    </row>
    <row r="48" spans="1:50" x14ac:dyDescent="0.2">
      <c r="A48" s="1678"/>
      <c r="B48" s="1679"/>
      <c r="C48" s="1678"/>
      <c r="D48" s="1680"/>
      <c r="E48" s="1647">
        <v>156</v>
      </c>
      <c r="F48" s="1681"/>
      <c r="G48" s="1681"/>
      <c r="H48" s="1681"/>
      <c r="I48" s="1681"/>
      <c r="J48" s="1681"/>
      <c r="K48" s="1681"/>
      <c r="L48" s="1681"/>
      <c r="M48" s="1681"/>
      <c r="N48" s="1682">
        <f>SUM(N38:N47)</f>
        <v>31908.5</v>
      </c>
      <c r="O48" s="1682">
        <f>SUM(O38:O47)</f>
        <v>29271.45</v>
      </c>
      <c r="P48" s="1683"/>
      <c r="Q48" s="1602">
        <f>O48/N48</f>
        <v>0.91735587696068444</v>
      </c>
      <c r="R48" s="1603"/>
      <c r="S48" s="1684"/>
      <c r="T48" s="1684"/>
      <c r="U48" s="1684"/>
      <c r="V48" s="1685"/>
      <c r="W48" s="1684"/>
      <c r="X48" s="1684"/>
      <c r="Y48" s="1686"/>
      <c r="Z48" s="1686"/>
      <c r="AA48" s="1687"/>
      <c r="AB48" s="1688"/>
      <c r="AC48" s="1688"/>
      <c r="AD48" s="1686"/>
      <c r="AE48" s="1686"/>
      <c r="AF48" s="1686"/>
      <c r="AG48" s="1686"/>
      <c r="AH48" s="1686"/>
      <c r="AI48" s="1686"/>
      <c r="AJ48" s="1686"/>
      <c r="AK48" s="1686"/>
      <c r="AL48" s="1686"/>
      <c r="AM48" s="1686"/>
      <c r="AN48" s="1686"/>
      <c r="AO48" s="1686"/>
      <c r="AP48" s="1686"/>
      <c r="AQ48" s="1686"/>
      <c r="AR48" s="1686"/>
      <c r="AS48" s="2301"/>
      <c r="AT48" s="1686"/>
      <c r="AU48" s="1686"/>
      <c r="AV48" s="1686"/>
      <c r="AX48" s="2149"/>
    </row>
    <row r="49" spans="1:48" s="1565" customFormat="1" ht="13.5" thickBot="1" x14ac:dyDescent="0.25">
      <c r="A49" s="1689"/>
      <c r="B49" s="1690"/>
      <c r="C49" s="1691"/>
      <c r="D49" s="1692"/>
      <c r="E49" s="1693"/>
      <c r="F49" s="1694"/>
      <c r="G49" s="1695"/>
      <c r="H49" s="1695"/>
      <c r="I49" s="1695"/>
      <c r="J49" s="1695"/>
      <c r="K49" s="1695"/>
      <c r="L49" s="1695"/>
      <c r="M49" s="1695"/>
      <c r="N49" s="1696"/>
      <c r="O49" s="1696"/>
      <c r="P49" s="1697"/>
      <c r="Q49" s="1698"/>
      <c r="R49" s="1699"/>
      <c r="S49" s="1700"/>
      <c r="T49" s="1701"/>
      <c r="U49" s="1701"/>
      <c r="V49" s="1702"/>
      <c r="W49" s="1700"/>
      <c r="X49" s="1700"/>
      <c r="Y49" s="1700"/>
      <c r="Z49" s="1700"/>
      <c r="AA49" s="1703"/>
      <c r="AB49" s="1700"/>
      <c r="AC49" s="1700"/>
      <c r="AD49" s="1700"/>
      <c r="AE49" s="1700"/>
      <c r="AF49" s="1704"/>
      <c r="AG49" s="1705"/>
      <c r="AH49" s="1700"/>
      <c r="AI49" s="1700"/>
      <c r="AJ49" s="1700"/>
      <c r="AK49" s="1704"/>
      <c r="AL49" s="1706"/>
      <c r="AM49" s="1706"/>
      <c r="AN49" s="1707"/>
      <c r="AO49" s="1706"/>
      <c r="AP49" s="1708"/>
      <c r="AQ49" s="1709"/>
      <c r="AR49" s="1710"/>
      <c r="AS49" s="1711"/>
      <c r="AT49" s="1711"/>
      <c r="AU49" s="1712"/>
      <c r="AV49" s="1712"/>
    </row>
    <row r="50" spans="1:48" s="1565" customFormat="1" ht="15.75" customHeight="1" thickBot="1" x14ac:dyDescent="0.25">
      <c r="A50" s="1713"/>
      <c r="B50" s="1714"/>
      <c r="C50" s="1715" t="s">
        <v>432</v>
      </c>
      <c r="D50" s="1716"/>
      <c r="E50" s="1693"/>
      <c r="F50" s="1717"/>
      <c r="G50" s="1717"/>
      <c r="H50" s="1717"/>
      <c r="I50" s="1717"/>
      <c r="J50" s="1717"/>
      <c r="K50" s="1717"/>
      <c r="L50" s="1717"/>
      <c r="M50" s="1717"/>
      <c r="N50" s="1718">
        <f>SUM(N15+N34+N37+N48)</f>
        <v>167700.75</v>
      </c>
      <c r="O50" s="1718">
        <f>SUM(O15+O34+O37+O48)</f>
        <v>168581.61000000002</v>
      </c>
      <c r="P50" s="1719"/>
      <c r="Q50" s="1720">
        <f>O50/N50</f>
        <v>1.0052525704267872</v>
      </c>
      <c r="R50" s="1716"/>
      <c r="S50" s="1716"/>
      <c r="T50" s="1721"/>
      <c r="U50" s="1721"/>
      <c r="V50" s="1722"/>
      <c r="W50" s="1716"/>
      <c r="X50" s="1716"/>
      <c r="Y50" s="1716"/>
      <c r="Z50" s="1716"/>
      <c r="AA50" s="1723"/>
      <c r="AB50" s="1716"/>
      <c r="AC50" s="1716"/>
      <c r="AD50" s="1716"/>
      <c r="AE50" s="1716"/>
      <c r="AF50" s="1716"/>
      <c r="AG50" s="1723"/>
      <c r="AH50" s="1716"/>
      <c r="AI50" s="1716"/>
      <c r="AJ50" s="1716"/>
      <c r="AK50" s="1716"/>
      <c r="AL50" s="1716"/>
      <c r="AM50" s="1716"/>
      <c r="AN50" s="1721"/>
      <c r="AO50" s="1716"/>
      <c r="AP50" s="1716"/>
      <c r="AQ50" s="1716"/>
      <c r="AR50" s="1716"/>
      <c r="AS50" s="2330"/>
      <c r="AT50" s="2330"/>
      <c r="AU50" s="2330"/>
      <c r="AV50" s="2331"/>
    </row>
    <row r="51" spans="1:48" s="1565" customFormat="1" x14ac:dyDescent="0.2">
      <c r="A51" s="1724"/>
      <c r="I51" s="1725"/>
      <c r="J51" s="1725"/>
      <c r="K51" s="1725"/>
      <c r="L51" s="1725"/>
      <c r="M51" s="1725"/>
      <c r="N51" s="1726"/>
      <c r="O51" s="1726"/>
      <c r="P51" s="1727"/>
      <c r="Q51" s="1725"/>
      <c r="R51" s="1728"/>
      <c r="S51" s="1728"/>
      <c r="T51" s="1729"/>
      <c r="U51" s="1729"/>
      <c r="V51" s="1730"/>
      <c r="W51" s="1728"/>
      <c r="X51" s="1728"/>
      <c r="Y51" s="1731"/>
      <c r="Z51" s="1731"/>
      <c r="AA51" s="1732"/>
      <c r="AB51" s="1731"/>
      <c r="AC51" s="1731"/>
      <c r="AD51" s="1731"/>
      <c r="AE51" s="1731"/>
      <c r="AF51" s="1733"/>
      <c r="AG51" s="1727"/>
      <c r="AH51" s="1725"/>
      <c r="AI51" s="1725"/>
      <c r="AJ51" s="1725"/>
      <c r="AK51" s="1734"/>
      <c r="AL51" s="1725"/>
      <c r="AM51" s="1725"/>
      <c r="AN51" s="1726"/>
      <c r="AO51" s="1725"/>
      <c r="AP51" s="1734"/>
      <c r="AQ51" s="1735"/>
      <c r="AR51" s="1736"/>
      <c r="AS51" s="1725"/>
      <c r="AT51" s="1725"/>
      <c r="AV51" s="1737"/>
    </row>
    <row r="52" spans="1:48" s="1565" customFormat="1" x14ac:dyDescent="0.2">
      <c r="A52" s="1724" t="s">
        <v>431</v>
      </c>
      <c r="I52" s="1728"/>
      <c r="J52" s="1728"/>
      <c r="K52" s="1728"/>
      <c r="L52" s="1728"/>
      <c r="M52" s="1728"/>
      <c r="N52" s="1728"/>
      <c r="O52" s="1728"/>
      <c r="P52" s="1738"/>
      <c r="Q52" s="1725"/>
      <c r="R52" s="1728"/>
      <c r="S52" s="1728"/>
      <c r="T52" s="1729"/>
      <c r="U52" s="1729"/>
      <c r="V52" s="1730"/>
      <c r="W52" s="1728"/>
      <c r="X52" s="1731"/>
      <c r="Y52" s="1731"/>
      <c r="Z52" s="1731"/>
      <c r="AA52" s="1732"/>
      <c r="AB52" s="1731"/>
      <c r="AC52" s="1731"/>
      <c r="AD52" s="1731"/>
      <c r="AE52" s="1731"/>
      <c r="AF52" s="1733"/>
      <c r="AG52" s="1727"/>
      <c r="AH52" s="1725"/>
      <c r="AI52" s="1725"/>
      <c r="AJ52" s="1725"/>
      <c r="AK52" s="1734"/>
      <c r="AL52" s="1725"/>
      <c r="AM52" s="1725"/>
      <c r="AN52" s="1726"/>
      <c r="AO52" s="1725"/>
      <c r="AP52" s="1734"/>
      <c r="AQ52" s="1735"/>
      <c r="AR52" s="1725"/>
      <c r="AS52" s="1725"/>
      <c r="AT52" s="1725"/>
    </row>
    <row r="53" spans="1:48" s="1565" customFormat="1" x14ac:dyDescent="0.2">
      <c r="A53" s="1724"/>
      <c r="J53" s="1739"/>
      <c r="P53" s="1740"/>
      <c r="Q53" s="1725"/>
      <c r="T53" s="1741"/>
      <c r="U53" s="1742"/>
      <c r="V53" s="1743"/>
      <c r="W53" s="1744"/>
      <c r="X53" s="1825"/>
      <c r="Y53" s="1745"/>
      <c r="Z53" s="1745"/>
      <c r="AA53" s="1746"/>
      <c r="AB53" s="1745"/>
      <c r="AC53" s="1745"/>
      <c r="AD53" s="1745"/>
      <c r="AE53" s="1745"/>
      <c r="AF53" s="1747"/>
      <c r="AG53" s="1748"/>
      <c r="AH53" s="1724"/>
      <c r="AI53" s="1724"/>
      <c r="AJ53" s="1724"/>
      <c r="AK53" s="1749"/>
      <c r="AL53" s="1724"/>
      <c r="AM53" s="1724"/>
      <c r="AN53" s="1750"/>
      <c r="AO53" s="1724"/>
      <c r="AP53" s="1749"/>
      <c r="AQ53" s="1751"/>
      <c r="AR53" s="1724"/>
      <c r="AS53" s="1724"/>
      <c r="AT53" s="1724"/>
    </row>
    <row r="54" spans="1:48" s="1565" customFormat="1" x14ac:dyDescent="0.2">
      <c r="A54" s="1724"/>
      <c r="P54" s="1740"/>
      <c r="Q54" s="1725"/>
      <c r="T54" s="1741"/>
      <c r="U54" s="1742"/>
      <c r="V54" s="1743"/>
      <c r="W54" s="1744"/>
      <c r="X54" s="1744"/>
      <c r="Y54" s="1745"/>
      <c r="Z54" s="1745"/>
      <c r="AA54" s="1746"/>
      <c r="AB54" s="1745"/>
      <c r="AC54" s="1745"/>
      <c r="AD54" s="1745"/>
      <c r="AE54" s="1745"/>
      <c r="AF54" s="1747"/>
      <c r="AG54" s="1748"/>
      <c r="AH54" s="1724"/>
      <c r="AI54" s="1724"/>
      <c r="AJ54" s="1724"/>
      <c r="AK54" s="1749"/>
      <c r="AL54" s="1724"/>
      <c r="AM54" s="1724"/>
      <c r="AN54" s="1750"/>
      <c r="AO54" s="1724"/>
      <c r="AP54" s="1749"/>
      <c r="AQ54" s="1751"/>
      <c r="AR54" s="1724"/>
      <c r="AS54" s="1724"/>
      <c r="AT54" s="1724"/>
    </row>
    <row r="55" spans="1:48" s="1565" customFormat="1" ht="14.25" x14ac:dyDescent="0.2">
      <c r="A55" s="1752" t="s">
        <v>400</v>
      </c>
      <c r="B55" s="1752"/>
      <c r="C55" s="1752"/>
      <c r="D55" s="1752"/>
      <c r="E55" s="1565" t="s">
        <v>556</v>
      </c>
      <c r="N55" s="1744" t="s">
        <v>557</v>
      </c>
      <c r="O55" s="1744" t="s">
        <v>558</v>
      </c>
      <c r="P55" s="1753" t="s">
        <v>233</v>
      </c>
      <c r="Q55" s="1725"/>
      <c r="T55" s="1741"/>
      <c r="U55" s="1742"/>
      <c r="V55" s="1743"/>
      <c r="W55" s="1744"/>
      <c r="X55" s="1744"/>
      <c r="Y55" s="1745"/>
      <c r="Z55" s="1745"/>
      <c r="AA55" s="1746"/>
      <c r="AB55" s="1745"/>
      <c r="AC55" s="1745"/>
      <c r="AD55" s="1745"/>
      <c r="AE55" s="1745"/>
      <c r="AF55" s="1747"/>
      <c r="AG55" s="1748"/>
      <c r="AH55" s="1724"/>
      <c r="AI55" s="1724"/>
      <c r="AJ55" s="1724"/>
      <c r="AK55" s="1749"/>
      <c r="AL55" s="1724"/>
      <c r="AM55" s="1724"/>
      <c r="AN55" s="1750"/>
      <c r="AO55" s="1724"/>
      <c r="AP55" s="1749"/>
      <c r="AQ55" s="1751"/>
      <c r="AR55" s="1724"/>
      <c r="AS55" s="1724"/>
      <c r="AT55" s="1724"/>
    </row>
    <row r="56" spans="1:48" s="1565" customFormat="1" ht="14.25" x14ac:dyDescent="0.2">
      <c r="A56" s="1752" t="s">
        <v>559</v>
      </c>
      <c r="B56" s="1752"/>
      <c r="C56" s="1752"/>
      <c r="D56" s="1752"/>
      <c r="E56" s="1565">
        <f>SUM(E47,E46,E38,E17,E18,E5,E16,E36,E6+E19)</f>
        <v>4434</v>
      </c>
      <c r="G56" s="1565">
        <f>SUM(G47,G46,G38,G17,G18,G5,G16,G36,G6+G19)</f>
        <v>11089.85</v>
      </c>
      <c r="I56" s="1565">
        <f>SUM(I47,I46,I38,I17,I18,I5,I16,I36,I6+I19)</f>
        <v>7764.3</v>
      </c>
      <c r="K56" s="1565">
        <f>SUM(K47,K46,K38,K17,K18,K5,K16,K36,K6+K19)</f>
        <v>8508.2999999999993</v>
      </c>
      <c r="M56" s="1565">
        <f>SUM(M47,M46,M38,M17,M18,M5,M16,M36,M6+M19)</f>
        <v>6970.5</v>
      </c>
      <c r="N56" s="1741">
        <f>SUM((K56+G56)/E56)</f>
        <v>4.4199706811005868</v>
      </c>
      <c r="O56" s="1741">
        <f>SUM((M56+I56)/E56)</f>
        <v>3.3231393775372124</v>
      </c>
      <c r="P56" s="1741">
        <f>SUM(G56,I56,K56,M56)/E56</f>
        <v>7.7431100586377983</v>
      </c>
      <c r="Q56" s="1725"/>
      <c r="T56" s="1741"/>
      <c r="U56" s="1742"/>
      <c r="V56" s="1743"/>
      <c r="W56" s="1744"/>
      <c r="X56" s="1744"/>
      <c r="Y56" s="1745"/>
      <c r="Z56" s="1745"/>
      <c r="AA56" s="1746"/>
      <c r="AB56" s="1745"/>
      <c r="AC56" s="1745"/>
      <c r="AD56" s="1745"/>
      <c r="AE56" s="1745"/>
      <c r="AF56" s="1747"/>
      <c r="AG56" s="1748"/>
      <c r="AH56" s="1724"/>
      <c r="AI56" s="1724"/>
      <c r="AJ56" s="1724"/>
      <c r="AK56" s="1749"/>
      <c r="AL56" s="1724"/>
      <c r="AM56" s="1724"/>
      <c r="AN56" s="1750"/>
      <c r="AO56" s="1724"/>
      <c r="AP56" s="1749"/>
      <c r="AQ56" s="1751"/>
      <c r="AR56" s="1724"/>
      <c r="AS56" s="1724"/>
      <c r="AT56" s="1724"/>
    </row>
    <row r="57" spans="1:48" s="1565" customFormat="1" ht="14.25" x14ac:dyDescent="0.2">
      <c r="A57" s="1752" t="s">
        <v>560</v>
      </c>
      <c r="B57" s="1752"/>
      <c r="C57" s="1752"/>
      <c r="D57" s="1752"/>
      <c r="E57" s="1745">
        <f>SUM(E59-E56-E58)</f>
        <v>16757</v>
      </c>
      <c r="F57" s="1745"/>
      <c r="G57" s="1745">
        <f>SUM(G59-G56-G58)</f>
        <v>40350.15</v>
      </c>
      <c r="H57" s="1745"/>
      <c r="I57" s="1745">
        <f>SUM(I59-I56-I58)</f>
        <v>30592.400000000001</v>
      </c>
      <c r="J57" s="1745"/>
      <c r="K57" s="1745">
        <f>SUM(K59-K56-K58)</f>
        <v>32560.760000000009</v>
      </c>
      <c r="L57" s="1745"/>
      <c r="M57" s="1745">
        <f>SUM(M59-M56-M58)</f>
        <v>26889.85</v>
      </c>
      <c r="N57" s="1741">
        <f>SUM((K57+G57)/E57)</f>
        <v>4.351071790893358</v>
      </c>
      <c r="O57" s="1741">
        <f>SUM((M57+I57)/E57)</f>
        <v>3.4303425434146924</v>
      </c>
      <c r="P57" s="1741">
        <f>SUM(G57,I57,K57,M57)/E57</f>
        <v>7.7814143343080504</v>
      </c>
      <c r="Q57" s="1725"/>
      <c r="T57" s="1741"/>
      <c r="U57" s="1742"/>
      <c r="V57" s="1743"/>
      <c r="W57" s="1744"/>
      <c r="X57" s="1744"/>
      <c r="Y57" s="1745"/>
      <c r="Z57" s="1745"/>
      <c r="AA57" s="1746"/>
      <c r="AB57" s="1745"/>
      <c r="AC57" s="1745"/>
      <c r="AD57" s="1745"/>
      <c r="AE57" s="1745"/>
      <c r="AF57" s="1747"/>
      <c r="AG57" s="1748"/>
      <c r="AH57" s="1724"/>
      <c r="AI57" s="1724"/>
      <c r="AJ57" s="1724"/>
      <c r="AK57" s="1749"/>
      <c r="AL57" s="1724"/>
      <c r="AM57" s="1724"/>
      <c r="AN57" s="1750"/>
      <c r="AO57" s="1724"/>
      <c r="AP57" s="1749"/>
      <c r="AQ57" s="1751"/>
      <c r="AR57" s="1724"/>
      <c r="AS57" s="1724"/>
      <c r="AT57" s="1724"/>
    </row>
    <row r="58" spans="1:48" s="1565" customFormat="1" ht="14.25" x14ac:dyDescent="0.2">
      <c r="A58" s="1752" t="s">
        <v>561</v>
      </c>
      <c r="B58" s="1752"/>
      <c r="C58" s="1752"/>
      <c r="D58" s="1752"/>
      <c r="E58" s="1565">
        <f>SUM(E32:E33)</f>
        <v>1397</v>
      </c>
      <c r="G58" s="1565">
        <f>SUM(G32:G33)</f>
        <v>1740</v>
      </c>
      <c r="I58" s="1565">
        <f>SUM(I32:I33)</f>
        <v>2956.5</v>
      </c>
      <c r="K58" s="1565">
        <f>SUM(K32:K33)</f>
        <v>1464</v>
      </c>
      <c r="M58" s="1565">
        <f>SUM(M32:M33)</f>
        <v>2112</v>
      </c>
      <c r="N58" s="1741">
        <f>SUM((K58+G58)/E58)</f>
        <v>2.2934860415175375</v>
      </c>
      <c r="O58" s="1741">
        <f>SUM((M58+I58)/E58)</f>
        <v>3.628131710808876</v>
      </c>
      <c r="P58" s="1741">
        <f>SUM(G58,I58,K58,M58)/E58</f>
        <v>5.921617752326414</v>
      </c>
      <c r="Q58" s="1725"/>
      <c r="T58" s="1741"/>
      <c r="U58" s="1742"/>
      <c r="V58" s="1743"/>
      <c r="W58" s="1744"/>
      <c r="X58" s="1744"/>
      <c r="Y58" s="1745"/>
      <c r="Z58" s="1745"/>
      <c r="AA58" s="1746"/>
      <c r="AB58" s="1745"/>
      <c r="AC58" s="1745"/>
      <c r="AD58" s="1745"/>
      <c r="AE58" s="1745"/>
      <c r="AF58" s="1747"/>
      <c r="AG58" s="1748"/>
      <c r="AH58" s="1724"/>
      <c r="AI58" s="1724"/>
      <c r="AJ58" s="1724"/>
      <c r="AK58" s="1749"/>
      <c r="AL58" s="1724"/>
      <c r="AM58" s="1724"/>
      <c r="AN58" s="1750"/>
      <c r="AO58" s="1724"/>
      <c r="AP58" s="1749"/>
      <c r="AQ58" s="1751"/>
      <c r="AR58" s="1724"/>
      <c r="AS58" s="1724"/>
      <c r="AT58" s="1724"/>
    </row>
    <row r="59" spans="1:48" s="1565" customFormat="1" ht="14.25" x14ac:dyDescent="0.2">
      <c r="A59" s="1752" t="s">
        <v>233</v>
      </c>
      <c r="B59" s="1752"/>
      <c r="C59" s="1752"/>
      <c r="D59" s="1752"/>
      <c r="E59" s="1565">
        <f>SUM(E6:E47)</f>
        <v>22588</v>
      </c>
      <c r="G59" s="1565">
        <f>SUM(G5:G47)</f>
        <v>53180</v>
      </c>
      <c r="I59" s="1565">
        <f>SUM(I5:I47)</f>
        <v>41313.200000000004</v>
      </c>
      <c r="K59" s="1565">
        <f>SUM(K5:K47)</f>
        <v>42533.060000000005</v>
      </c>
      <c r="M59" s="1565">
        <f>SUM(M5:M47)</f>
        <v>35972.35</v>
      </c>
      <c r="N59" s="1741">
        <f>SUM((K59+G59)/E59)</f>
        <v>4.2373410660527711</v>
      </c>
      <c r="O59" s="1741">
        <f>SUM((M59+I59)/E59)</f>
        <v>3.4215313440765009</v>
      </c>
      <c r="P59" s="1741">
        <f>SUM(G59,I59,K59,M59)/E59</f>
        <v>7.6588724101292724</v>
      </c>
      <c r="Q59" s="1725"/>
      <c r="T59" s="1741"/>
      <c r="U59" s="1742"/>
      <c r="V59" s="1743"/>
      <c r="W59" s="1744"/>
      <c r="X59" s="1744"/>
      <c r="Y59" s="1745"/>
      <c r="Z59" s="1745"/>
      <c r="AA59" s="1746"/>
      <c r="AB59" s="1745"/>
      <c r="AC59" s="1745"/>
      <c r="AD59" s="1745"/>
      <c r="AE59" s="1745"/>
      <c r="AF59" s="1747"/>
      <c r="AG59" s="1748"/>
      <c r="AH59" s="1724"/>
      <c r="AI59" s="1724"/>
      <c r="AJ59" s="1724"/>
      <c r="AK59" s="1749"/>
      <c r="AL59" s="1724"/>
      <c r="AM59" s="1724"/>
      <c r="AN59" s="1750"/>
      <c r="AO59" s="1724"/>
      <c r="AP59" s="1749"/>
      <c r="AQ59" s="1751"/>
      <c r="AR59" s="1724"/>
      <c r="AS59" s="1724"/>
      <c r="AT59" s="1724"/>
    </row>
  </sheetData>
  <mergeCells count="14">
    <mergeCell ref="AB38:AE41"/>
    <mergeCell ref="AG38:AJ41"/>
    <mergeCell ref="AL38:AO41"/>
    <mergeCell ref="AS50:AV50"/>
    <mergeCell ref="F3:I3"/>
    <mergeCell ref="J3:M3"/>
    <mergeCell ref="N3:Q3"/>
    <mergeCell ref="S3:Z3"/>
    <mergeCell ref="S38:Z41"/>
    <mergeCell ref="A1:AS1"/>
    <mergeCell ref="AB3:AE3"/>
    <mergeCell ref="AG3:AJ3"/>
    <mergeCell ref="AL3:AO3"/>
    <mergeCell ref="AS3:AT3"/>
  </mergeCells>
  <conditionalFormatting sqref="Q17:Q18 Q5:Q15 Q21:Q48">
    <cfRule type="cellIs" dxfId="120" priority="89" operator="greaterThan">
      <formula>1.1</formula>
    </cfRule>
    <cfRule type="cellIs" dxfId="119" priority="90" operator="between">
      <formula>1.05</formula>
      <formula>1.1</formula>
    </cfRule>
    <cfRule type="cellIs" dxfId="118" priority="91" operator="between">
      <formula>0.95</formula>
      <formula>1.05</formula>
    </cfRule>
    <cfRule type="cellIs" dxfId="117" priority="92" operator="between">
      <formula>0.9</formula>
      <formula>0.95</formula>
    </cfRule>
    <cfRule type="cellIs" dxfId="116" priority="93" operator="lessThan">
      <formula>0.9</formula>
    </cfRule>
  </conditionalFormatting>
  <conditionalFormatting sqref="Q16">
    <cfRule type="cellIs" dxfId="115" priority="84" operator="greaterThan">
      <formula>1.1</formula>
    </cfRule>
    <cfRule type="cellIs" dxfId="114" priority="85" operator="between">
      <formula>1.05</formula>
      <formula>1.1</formula>
    </cfRule>
    <cfRule type="cellIs" dxfId="113" priority="86" operator="between">
      <formula>0.95</formula>
      <formula>1.05</formula>
    </cfRule>
    <cfRule type="cellIs" dxfId="112" priority="87" operator="between">
      <formula>0.9</formula>
      <formula>0.95</formula>
    </cfRule>
    <cfRule type="cellIs" dxfId="111" priority="88" operator="lessThan">
      <formula>0.9</formula>
    </cfRule>
  </conditionalFormatting>
  <conditionalFormatting sqref="Q19:Q20">
    <cfRule type="cellIs" dxfId="110" priority="79" operator="greaterThan">
      <formula>1.1</formula>
    </cfRule>
    <cfRule type="cellIs" dxfId="109" priority="80" operator="between">
      <formula>1.05</formula>
      <formula>1.1</formula>
    </cfRule>
    <cfRule type="cellIs" dxfId="108" priority="81" operator="between">
      <formula>0.95</formula>
      <formula>1.05</formula>
    </cfRule>
    <cfRule type="cellIs" dxfId="107" priority="82" operator="between">
      <formula>0.9</formula>
      <formula>0.95</formula>
    </cfRule>
    <cfRule type="cellIs" dxfId="106" priority="83" operator="lessThan">
      <formula>0.9</formula>
    </cfRule>
  </conditionalFormatting>
  <conditionalFormatting sqref="AL5:AL14 AL16:AL33">
    <cfRule type="cellIs" dxfId="105" priority="75" operator="equal">
      <formula>"B"</formula>
    </cfRule>
    <cfRule type="cellIs" dxfId="104" priority="76" operator="equal">
      <formula>"R"</formula>
    </cfRule>
    <cfRule type="containsText" dxfId="103" priority="77" operator="containsText" text="A">
      <formula>NOT(ISERROR(SEARCH("A",AL5)))</formula>
    </cfRule>
    <cfRule type="cellIs" dxfId="102" priority="78" operator="equal">
      <formula>"G"</formula>
    </cfRule>
  </conditionalFormatting>
  <conditionalFormatting sqref="AA35:AA36 AA5:AA14 AA16:AA33 AA38:AA47">
    <cfRule type="cellIs" dxfId="101" priority="72" operator="between">
      <formula>2.5</formula>
      <formula>3.5</formula>
    </cfRule>
    <cfRule type="cellIs" dxfId="100" priority="73" operator="between">
      <formula>1</formula>
      <formula>2</formula>
    </cfRule>
    <cfRule type="cellIs" dxfId="99" priority="74" operator="between">
      <formula>0</formula>
      <formula>0.5</formula>
    </cfRule>
  </conditionalFormatting>
  <conditionalFormatting sqref="AF42:AF47 AF35:AF36 AF5:AF14 AF16:AF33">
    <cfRule type="cellIs" dxfId="98" priority="68" operator="greaterThan">
      <formula>1.4</formula>
    </cfRule>
    <cfRule type="cellIs" dxfId="97" priority="69" operator="equal">
      <formula>1</formula>
    </cfRule>
    <cfRule type="cellIs" dxfId="96" priority="70" operator="equal">
      <formula>0.5</formula>
    </cfRule>
    <cfRule type="cellIs" dxfId="95" priority="71" operator="equal">
      <formula>0</formula>
    </cfRule>
  </conditionalFormatting>
  <conditionalFormatting sqref="AK35:AK36 AK5:AK14 AK16:AK33 AK38:AK47">
    <cfRule type="cellIs" dxfId="94" priority="64" operator="greaterThan">
      <formula>1.9</formula>
    </cfRule>
    <cfRule type="cellIs" dxfId="93" priority="65" operator="equal">
      <formula>1.5</formula>
    </cfRule>
    <cfRule type="cellIs" dxfId="92" priority="66" operator="between">
      <formula>0.5</formula>
      <formula>1</formula>
    </cfRule>
    <cfRule type="cellIs" dxfId="91" priority="67" operator="equal">
      <formula>0</formula>
    </cfRule>
  </conditionalFormatting>
  <conditionalFormatting sqref="AP35:AP36 AP16:AP33 AP5:AP14 AP38:AP47">
    <cfRule type="cellIs" dxfId="90" priority="61" operator="greaterThanOrEqual">
      <formula>2.5</formula>
    </cfRule>
    <cfRule type="cellIs" dxfId="89" priority="62" operator="between">
      <formula>1.5</formula>
      <formula>2</formula>
    </cfRule>
    <cfRule type="cellIs" dxfId="88" priority="63" operator="between">
      <formula>0.5</formula>
      <formula>1</formula>
    </cfRule>
  </conditionalFormatting>
  <conditionalFormatting sqref="AQ35:AQ36 AQ5:AQ14 AQ16:AQ33 AQ38:AQ47">
    <cfRule type="cellIs" dxfId="87" priority="57" operator="greaterThan">
      <formula>12.4</formula>
    </cfRule>
    <cfRule type="cellIs" dxfId="86" priority="58" operator="between">
      <formula>7</formula>
      <formula>12</formula>
    </cfRule>
    <cfRule type="cellIs" dxfId="85" priority="59" operator="between">
      <formula>2.5</formula>
      <formula>6.5</formula>
    </cfRule>
    <cfRule type="cellIs" dxfId="84" priority="60" operator="between">
      <formula>0</formula>
      <formula>2</formula>
    </cfRule>
  </conditionalFormatting>
  <conditionalFormatting sqref="AO35:AO36 AO5:AO14 AO16:AO33 AO42:AO47">
    <cfRule type="cellIs" dxfId="83" priority="53" operator="greaterThan">
      <formula>42</formula>
    </cfRule>
    <cfRule type="cellIs" dxfId="82" priority="54" operator="between">
      <formula>29</formula>
      <formula>42</formula>
    </cfRule>
    <cfRule type="cellIs" dxfId="81" priority="55" operator="between">
      <formula>14</formula>
      <formula>28</formula>
    </cfRule>
    <cfRule type="cellIs" dxfId="80" priority="56" operator="lessThan">
      <formula>14</formula>
    </cfRule>
  </conditionalFormatting>
  <conditionalFormatting sqref="AB5:AD14 AB16:AD33 AB35:AD36 AD42:AD47 AB42:AC44 AB46:AC46">
    <cfRule type="cellIs" dxfId="79" priority="52" operator="lessThan">
      <formula>80</formula>
    </cfRule>
  </conditionalFormatting>
  <conditionalFormatting sqref="AB5:AD14 AB16:AD33 AB35:AD36 AD42:AD47 AB42:AC44 AB46:AC46">
    <cfRule type="cellIs" dxfId="78" priority="51" operator="between">
      <formula>80</formula>
      <formula>90</formula>
    </cfRule>
  </conditionalFormatting>
  <conditionalFormatting sqref="AB5:AD14 AB16:AD33 AB35:AD36 AD42:AD47 AB42:AC44 AB46:AC46">
    <cfRule type="cellIs" dxfId="77" priority="50" operator="between">
      <formula>91</formula>
      <formula>99</formula>
    </cfRule>
  </conditionalFormatting>
  <conditionalFormatting sqref="AB5:AD14 AB16:AD33 AB35:AD36 AD42:AD47 AB42:AC44 AB46:AC46">
    <cfRule type="cellIs" dxfId="76" priority="49" operator="equal">
      <formula>100</formula>
    </cfRule>
  </conditionalFormatting>
  <conditionalFormatting sqref="Z42:Z47 Z35:Z36 Z5:Z14 Z16:Z33">
    <cfRule type="cellIs" dxfId="75" priority="46" operator="equal">
      <formula>2</formula>
    </cfRule>
    <cfRule type="cellIs" dxfId="74" priority="47" operator="equal">
      <formula>1</formula>
    </cfRule>
    <cfRule type="cellIs" dxfId="73" priority="48" operator="equal">
      <formula>0</formula>
    </cfRule>
  </conditionalFormatting>
  <conditionalFormatting sqref="AG35:AG36 AG5:AG14 AG16:AG33 AG42 AG45 AG47">
    <cfRule type="cellIs" dxfId="72" priority="42" operator="greaterThanOrEqual">
      <formula>36</formula>
    </cfRule>
    <cfRule type="cellIs" dxfId="71" priority="43" operator="between">
      <formula>29.5</formula>
      <formula>35.99</formula>
    </cfRule>
    <cfRule type="cellIs" dxfId="70" priority="44" operator="between">
      <formula>23</formula>
      <formula>29.49</formula>
    </cfRule>
    <cfRule type="cellIs" dxfId="69" priority="45" operator="lessThan">
      <formula>23</formula>
    </cfRule>
  </conditionalFormatting>
  <conditionalFormatting sqref="AH42:AH47 AH35:AH36 AH5:AH14 AH16:AH33">
    <cfRule type="cellIs" dxfId="68" priority="41" operator="lessThan">
      <formula>94</formula>
    </cfRule>
  </conditionalFormatting>
  <conditionalFormatting sqref="AH42:AH47 AH35:AH36 AH5:AH14 AH16:AH33">
    <cfRule type="cellIs" dxfId="67" priority="40" operator="between">
      <formula>94</formula>
      <formula>95.49</formula>
    </cfRule>
  </conditionalFormatting>
  <conditionalFormatting sqref="AH42:AH47 AH35:AH36 AH5:AH14 AH16:AH33">
    <cfRule type="cellIs" dxfId="66" priority="39" operator="between">
      <formula>95.5</formula>
      <formula>96.99</formula>
    </cfRule>
  </conditionalFormatting>
  <conditionalFormatting sqref="AH42:AH47 AH35:AH36 AH5:AH14 AH16:AH33">
    <cfRule type="cellIs" dxfId="65" priority="38" operator="greaterThanOrEqual">
      <formula>97</formula>
    </cfRule>
  </conditionalFormatting>
  <conditionalFormatting sqref="AI5:AI14 AI16:AI33 AI35:AI36 AI42:AI47">
    <cfRule type="cellIs" dxfId="64" priority="34" operator="equal">
      <formula>0</formula>
    </cfRule>
    <cfRule type="cellIs" dxfId="63" priority="35" operator="between">
      <formula>0.1</formula>
      <formula>0.49</formula>
    </cfRule>
    <cfRule type="cellIs" dxfId="62" priority="36" operator="between">
      <formula>0.5</formula>
      <formula>1</formula>
    </cfRule>
    <cfRule type="cellIs" dxfId="61" priority="37" operator="greaterThan">
      <formula>1</formula>
    </cfRule>
  </conditionalFormatting>
  <conditionalFormatting sqref="AN42:AN47 AN35:AN36 AN5:AN14 AN16:AN33">
    <cfRule type="cellIs" dxfId="60" priority="30" operator="greaterThanOrEqual">
      <formula>93</formula>
    </cfRule>
    <cfRule type="cellIs" dxfId="59" priority="31" operator="between">
      <formula>90</formula>
      <formula>92.99</formula>
    </cfRule>
    <cfRule type="cellIs" dxfId="58" priority="32" operator="between">
      <formula>65</formula>
      <formula>89.9</formula>
    </cfRule>
    <cfRule type="cellIs" dxfId="57" priority="33" operator="lessThan">
      <formula>65</formula>
    </cfRule>
  </conditionalFormatting>
  <conditionalFormatting sqref="AL42">
    <cfRule type="cellIs" dxfId="56" priority="26" operator="equal">
      <formula>"B"</formula>
    </cfRule>
    <cfRule type="cellIs" dxfId="55" priority="27" operator="equal">
      <formula>"G"</formula>
    </cfRule>
    <cfRule type="cellIs" dxfId="54" priority="28" operator="equal">
      <formula>"R"</formula>
    </cfRule>
    <cfRule type="cellIs" dxfId="53" priority="29" operator="equal">
      <formula>"A"</formula>
    </cfRule>
  </conditionalFormatting>
  <conditionalFormatting sqref="AE5:AE14 AE16:AE33 AE35:AE36 AE42:AE47">
    <cfRule type="containsText" dxfId="52" priority="21" operator="containsText" text="No lines">
      <formula>NOT(ISERROR(SEARCH("No lines",AE5)))</formula>
    </cfRule>
    <cfRule type="cellIs" dxfId="51" priority="25" operator="lessThan">
      <formula>69.99</formula>
    </cfRule>
  </conditionalFormatting>
  <conditionalFormatting sqref="AE5:AE14 AE16:AE33 AE35:AE36 AE42:AE47">
    <cfRule type="cellIs" dxfId="50" priority="24" operator="between">
      <formula>70</formula>
      <formula>89.99</formula>
    </cfRule>
  </conditionalFormatting>
  <conditionalFormatting sqref="AE5:AE14 AE16:AE33 AE35:AE36 AE42:AE47">
    <cfRule type="cellIs" dxfId="49" priority="23" operator="between">
      <formula>90</formula>
      <formula>94.99</formula>
    </cfRule>
  </conditionalFormatting>
  <conditionalFormatting sqref="AE5:AE14 AE16:AE33 AE35:AE36 AE42:AE47">
    <cfRule type="cellIs" dxfId="48" priority="22" operator="greaterThanOrEqual">
      <formula>95</formula>
    </cfRule>
  </conditionalFormatting>
  <conditionalFormatting sqref="AF38:AF41">
    <cfRule type="cellIs" dxfId="47" priority="18" operator="between">
      <formula>2.5</formula>
      <formula>3.5</formula>
    </cfRule>
    <cfRule type="cellIs" dxfId="46" priority="19" operator="between">
      <formula>1</formula>
      <formula>2</formula>
    </cfRule>
    <cfRule type="cellIs" dxfId="45" priority="20" operator="between">
      <formula>0</formula>
      <formula>0.5</formula>
    </cfRule>
  </conditionalFormatting>
  <conditionalFormatting sqref="S5:S14 S16:S33 S35:S36 S42:S47">
    <cfRule type="cellIs" dxfId="44" priority="16" operator="greaterThan">
      <formula>0</formula>
    </cfRule>
    <cfRule type="cellIs" dxfId="43" priority="17" operator="equal">
      <formula>0</formula>
    </cfRule>
  </conditionalFormatting>
  <conditionalFormatting sqref="AA5:AA14 AA16:AA33 AA35:AA36 AA42:AA47">
    <cfRule type="cellIs" dxfId="42" priority="15" operator="greaterThan">
      <formula>3.5</formula>
    </cfRule>
  </conditionalFormatting>
  <conditionalFormatting sqref="Y42:Y47 Y5:Y14 Y16:Y33">
    <cfRule type="cellIs" dxfId="41" priority="12" operator="equal">
      <formula>2</formula>
    </cfRule>
    <cfRule type="cellIs" dxfId="40" priority="13" operator="equal">
      <formula>1</formula>
    </cfRule>
    <cfRule type="cellIs" dxfId="39" priority="14" operator="equal">
      <formula>0</formula>
    </cfRule>
  </conditionalFormatting>
  <conditionalFormatting sqref="Y35:Y36">
    <cfRule type="cellIs" dxfId="38" priority="9" operator="equal">
      <formula>2</formula>
    </cfRule>
    <cfRule type="cellIs" dxfId="37" priority="10" operator="equal">
      <formula>1</formula>
    </cfRule>
    <cfRule type="cellIs" dxfId="36" priority="11" operator="equal">
      <formula>0</formula>
    </cfRule>
  </conditionalFormatting>
  <conditionalFormatting sqref="AM35:AM36 AM5:AM14 AM16:AM33">
    <cfRule type="cellIs" dxfId="35" priority="5" operator="greaterThanOrEqual">
      <formula>93</formula>
    </cfRule>
    <cfRule type="cellIs" dxfId="34" priority="6" operator="between">
      <formula>90</formula>
      <formula>92.99</formula>
    </cfRule>
    <cfRule type="cellIs" dxfId="33" priority="7" operator="between">
      <formula>65</formula>
      <formula>89.9</formula>
    </cfRule>
    <cfRule type="cellIs" dxfId="32" priority="8" operator="lessThan">
      <formula>65</formula>
    </cfRule>
  </conditionalFormatting>
  <conditionalFormatting sqref="AM42:AM47">
    <cfRule type="cellIs" dxfId="31" priority="1" operator="greaterThanOrEqual">
      <formula>93</formula>
    </cfRule>
    <cfRule type="cellIs" dxfId="30" priority="2" operator="between">
      <formula>90</formula>
      <formula>92.99</formula>
    </cfRule>
    <cfRule type="cellIs" dxfId="29" priority="3" operator="between">
      <formula>65</formula>
      <formula>89.9</formula>
    </cfRule>
    <cfRule type="cellIs" dxfId="28" priority="4" operator="lessThan">
      <formula>65</formula>
    </cfRule>
  </conditionalFormatting>
  <dataValidations count="1">
    <dataValidation type="decimal" operator="greaterThanOrEqual" allowBlank="1" showInputMessage="1" showErrorMessage="1" sqref="F16:N33 F35:N36 F5:N14 F38:N47">
      <formula1>0</formula1>
    </dataValidation>
  </dataValidations>
  <printOptions horizontalCentered="1" verticalCentered="1"/>
  <pageMargins left="0.31496062992125984" right="0.31496062992125984" top="0.74803149606299213" bottom="0.74803149606299213" header="0.31496062992125984" footer="0.31496062992125984"/>
  <pageSetup paperSize="9" scale="30"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I169"/>
  <sheetViews>
    <sheetView topLeftCell="G1" zoomScale="80" zoomScaleNormal="80" workbookViewId="0">
      <selection activeCell="AD51" sqref="AD51"/>
    </sheetView>
  </sheetViews>
  <sheetFormatPr defaultColWidth="9.140625" defaultRowHeight="15.75" x14ac:dyDescent="0.25"/>
  <cols>
    <col min="1" max="1" width="10" style="41" customWidth="1"/>
    <col min="2" max="2" width="9.140625" style="380"/>
    <col min="3" max="3" width="12.140625" style="63" customWidth="1"/>
    <col min="4" max="4" width="66.85546875" style="52" customWidth="1"/>
    <col min="5" max="5" width="15.42578125" style="63" bestFit="1" customWidth="1"/>
    <col min="6" max="6" width="8.5703125" style="49" customWidth="1"/>
    <col min="7" max="7" width="13.85546875" style="49" bestFit="1" customWidth="1"/>
    <col min="8" max="9" width="13.42578125" style="49" hidden="1" customWidth="1"/>
    <col min="10" max="10" width="8.42578125" style="49" hidden="1" customWidth="1"/>
    <col min="11" max="11" width="8.5703125" style="49" hidden="1" customWidth="1"/>
    <col min="12" max="12" width="7.5703125" style="49" hidden="1" customWidth="1"/>
    <col min="13" max="13" width="8.5703125" style="49" hidden="1" customWidth="1"/>
    <col min="14" max="14" width="8" style="49" customWidth="1"/>
    <col min="15" max="15" width="9.140625" style="49" customWidth="1"/>
    <col min="16" max="16" width="9" style="49" customWidth="1"/>
    <col min="17" max="17" width="9.5703125" style="49" customWidth="1"/>
    <col min="18" max="18" width="9.140625" style="49" customWidth="1"/>
    <col min="19" max="19" width="9" style="49" customWidth="1"/>
    <col min="20" max="20" width="9.42578125" style="49" customWidth="1"/>
    <col min="21" max="21" width="8" style="49" customWidth="1"/>
    <col min="22" max="22" width="8.42578125" style="49" customWidth="1"/>
    <col min="23" max="27" width="8.7109375" style="49" customWidth="1"/>
    <col min="28" max="28" width="9.5703125" style="49" bestFit="1" customWidth="1"/>
    <col min="29" max="31" width="9.5703125" style="49" customWidth="1"/>
    <col min="32" max="32" width="25.140625" style="49" customWidth="1"/>
    <col min="33" max="33" width="17.85546875" style="41" bestFit="1" customWidth="1"/>
    <col min="34" max="34" width="8" style="41" customWidth="1"/>
    <col min="35" max="16384" width="9.140625" style="41"/>
  </cols>
  <sheetData>
    <row r="1" spans="1:35" s="47" customFormat="1" ht="50.25" customHeight="1" thickBot="1" x14ac:dyDescent="0.3">
      <c r="A1" s="312"/>
      <c r="B1" s="378"/>
      <c r="C1" s="112" t="s">
        <v>294</v>
      </c>
      <c r="D1" s="113" t="s">
        <v>1</v>
      </c>
      <c r="E1" s="114" t="s">
        <v>296</v>
      </c>
      <c r="F1" s="113" t="s">
        <v>46</v>
      </c>
      <c r="G1" s="115" t="s">
        <v>302</v>
      </c>
      <c r="H1" s="116">
        <v>42644</v>
      </c>
      <c r="I1" s="116">
        <v>42675</v>
      </c>
      <c r="J1" s="116">
        <v>42705</v>
      </c>
      <c r="K1" s="116">
        <v>42736</v>
      </c>
      <c r="L1" s="116">
        <v>42767</v>
      </c>
      <c r="M1" s="117">
        <v>42795</v>
      </c>
      <c r="N1" s="117">
        <v>42826</v>
      </c>
      <c r="O1" s="117">
        <v>42856</v>
      </c>
      <c r="P1" s="117">
        <v>42887</v>
      </c>
      <c r="Q1" s="117">
        <v>42917</v>
      </c>
      <c r="R1" s="117">
        <v>42948</v>
      </c>
      <c r="S1" s="117">
        <v>42979</v>
      </c>
      <c r="T1" s="117">
        <v>43009</v>
      </c>
      <c r="U1" s="117">
        <v>43040</v>
      </c>
      <c r="V1" s="117">
        <v>43070</v>
      </c>
      <c r="W1" s="145">
        <v>43101</v>
      </c>
      <c r="X1" s="145">
        <v>43132</v>
      </c>
      <c r="Y1" s="145">
        <v>43160</v>
      </c>
      <c r="Z1" s="145" t="s">
        <v>567</v>
      </c>
      <c r="AA1" s="145">
        <v>43221</v>
      </c>
      <c r="AB1" s="432">
        <v>43252</v>
      </c>
      <c r="AC1" s="432">
        <v>43282</v>
      </c>
      <c r="AD1" s="432">
        <v>43313</v>
      </c>
      <c r="AE1" s="432">
        <v>43344</v>
      </c>
      <c r="AF1" s="432" t="s">
        <v>242</v>
      </c>
      <c r="AG1" s="59"/>
      <c r="AH1" s="60"/>
    </row>
    <row r="2" spans="1:35" ht="31.5" customHeight="1" x14ac:dyDescent="0.25">
      <c r="A2" s="99"/>
      <c r="B2" s="2339" t="s">
        <v>41</v>
      </c>
      <c r="C2" s="152" t="s">
        <v>293</v>
      </c>
      <c r="D2" s="241" t="s">
        <v>8</v>
      </c>
      <c r="E2" s="267" t="s">
        <v>301</v>
      </c>
      <c r="F2" s="438" t="s">
        <v>47</v>
      </c>
      <c r="G2" s="311"/>
      <c r="H2" s="311"/>
      <c r="I2" s="311"/>
      <c r="J2" s="311"/>
      <c r="K2" s="311"/>
      <c r="L2" s="311"/>
      <c r="M2" s="107"/>
      <c r="N2" s="55">
        <v>95.37</v>
      </c>
      <c r="O2" s="55">
        <v>94.37</v>
      </c>
      <c r="P2" s="55">
        <v>93.63</v>
      </c>
      <c r="Q2" s="55">
        <v>93.36</v>
      </c>
      <c r="R2" s="55">
        <v>93.01</v>
      </c>
      <c r="S2" s="55">
        <v>91.91</v>
      </c>
      <c r="T2" s="55">
        <v>91.56</v>
      </c>
      <c r="U2" s="539">
        <v>90.78</v>
      </c>
      <c r="V2" s="107">
        <v>91.54</v>
      </c>
      <c r="W2" s="55">
        <v>90.46</v>
      </c>
      <c r="X2" s="578">
        <v>88.77</v>
      </c>
      <c r="Y2" s="55">
        <v>89.65</v>
      </c>
      <c r="Z2" s="867"/>
      <c r="AA2" s="911"/>
      <c r="AB2" s="982"/>
      <c r="AC2" s="1439"/>
      <c r="AD2" s="1354"/>
      <c r="AE2" s="1354"/>
      <c r="AF2" s="795"/>
      <c r="AG2" s="46"/>
      <c r="AH2" s="46"/>
    </row>
    <row r="3" spans="1:35" ht="31.5" x14ac:dyDescent="0.25">
      <c r="A3" s="99"/>
      <c r="B3" s="2340"/>
      <c r="C3" s="149" t="s">
        <v>293</v>
      </c>
      <c r="D3" s="242" t="s">
        <v>8</v>
      </c>
      <c r="E3" s="591" t="s">
        <v>297</v>
      </c>
      <c r="F3" s="43"/>
      <c r="G3" s="455"/>
      <c r="H3" s="51"/>
      <c r="I3" s="51"/>
      <c r="J3" s="51"/>
      <c r="K3" s="51"/>
      <c r="L3" s="51"/>
      <c r="M3" s="67"/>
      <c r="N3" s="328">
        <v>88.99</v>
      </c>
      <c r="O3" s="328">
        <v>91.73</v>
      </c>
      <c r="P3" s="328">
        <v>81.8</v>
      </c>
      <c r="Q3" s="328">
        <v>86.26</v>
      </c>
      <c r="R3" s="328">
        <v>80.989999999999995</v>
      </c>
      <c r="S3" s="328">
        <v>71.430000000000007</v>
      </c>
      <c r="T3" s="328">
        <v>78.540000000000006</v>
      </c>
      <c r="U3" s="328">
        <v>87.54</v>
      </c>
      <c r="V3" s="328">
        <v>99.38</v>
      </c>
      <c r="W3" s="328">
        <v>84.93</v>
      </c>
      <c r="X3" s="916">
        <v>75.39</v>
      </c>
      <c r="Y3" s="567"/>
      <c r="Z3" s="567"/>
      <c r="AA3" s="567"/>
      <c r="AB3" s="567"/>
      <c r="AC3" s="1440"/>
      <c r="AD3" s="567"/>
      <c r="AE3" s="567"/>
      <c r="AF3" s="798"/>
      <c r="AG3" s="46"/>
      <c r="AH3" s="46"/>
    </row>
    <row r="4" spans="1:35" ht="31.5" customHeight="1" x14ac:dyDescent="0.25">
      <c r="A4" s="99"/>
      <c r="B4" s="2340"/>
      <c r="C4" s="152" t="s">
        <v>293</v>
      </c>
      <c r="D4" s="241" t="s">
        <v>522</v>
      </c>
      <c r="E4" s="261" t="s">
        <v>301</v>
      </c>
      <c r="F4" s="169"/>
      <c r="G4" s="311"/>
      <c r="H4" s="311"/>
      <c r="I4" s="311"/>
      <c r="J4" s="311"/>
      <c r="K4" s="311"/>
      <c r="L4" s="311"/>
      <c r="M4" s="107"/>
      <c r="N4" s="50">
        <v>105.98</v>
      </c>
      <c r="O4" s="50">
        <v>93.46</v>
      </c>
      <c r="P4" s="50">
        <v>62.68</v>
      </c>
      <c r="Q4" s="50">
        <v>65.61</v>
      </c>
      <c r="R4" s="50">
        <v>41.77</v>
      </c>
      <c r="S4" s="50">
        <v>42.51</v>
      </c>
      <c r="T4" s="50">
        <v>45.54</v>
      </c>
      <c r="U4" s="544">
        <v>47.85</v>
      </c>
      <c r="V4" s="125">
        <v>32.409999999999997</v>
      </c>
      <c r="W4" s="455"/>
      <c r="X4" s="676"/>
      <c r="Y4" s="804"/>
      <c r="Z4" s="867"/>
      <c r="AA4" s="911"/>
      <c r="AB4" s="982"/>
      <c r="AC4" s="1439"/>
      <c r="AD4" s="1354"/>
      <c r="AE4" s="1354"/>
      <c r="AF4" s="795"/>
      <c r="AG4" s="46"/>
      <c r="AH4" s="46"/>
    </row>
    <row r="5" spans="1:35" ht="31.5" customHeight="1" x14ac:dyDescent="0.25">
      <c r="A5" s="99"/>
      <c r="B5" s="2340"/>
      <c r="C5" s="152" t="s">
        <v>293</v>
      </c>
      <c r="D5" s="241" t="s">
        <v>521</v>
      </c>
      <c r="E5" s="261" t="s">
        <v>301</v>
      </c>
      <c r="F5" s="169"/>
      <c r="G5" s="311"/>
      <c r="H5" s="311"/>
      <c r="I5" s="311"/>
      <c r="J5" s="311"/>
      <c r="K5" s="311"/>
      <c r="L5" s="311"/>
      <c r="M5" s="107"/>
      <c r="N5" s="50">
        <v>95.23</v>
      </c>
      <c r="O5" s="50">
        <v>94.37</v>
      </c>
      <c r="P5" s="50">
        <v>93.04</v>
      </c>
      <c r="Q5" s="50">
        <v>92.56</v>
      </c>
      <c r="R5" s="50">
        <v>92.23</v>
      </c>
      <c r="S5" s="50">
        <v>90.62</v>
      </c>
      <c r="T5" s="50">
        <v>89.86</v>
      </c>
      <c r="U5" s="544">
        <v>89.04</v>
      </c>
      <c r="V5" s="125">
        <v>89.51</v>
      </c>
      <c r="W5" s="792">
        <v>90.93</v>
      </c>
      <c r="X5" s="123">
        <v>88.62</v>
      </c>
      <c r="Y5" s="804"/>
      <c r="Z5" s="867"/>
      <c r="AA5" s="911"/>
      <c r="AB5" s="982"/>
      <c r="AC5" s="1439"/>
      <c r="AD5" s="1354"/>
      <c r="AE5" s="1354"/>
      <c r="AF5" s="795"/>
      <c r="AG5" s="46"/>
      <c r="AH5" s="46"/>
    </row>
    <row r="6" spans="1:35" ht="31.5" customHeight="1" x14ac:dyDescent="0.25">
      <c r="A6" s="99"/>
      <c r="B6" s="2340"/>
      <c r="C6" s="152" t="s">
        <v>293</v>
      </c>
      <c r="D6" s="241" t="s">
        <v>23</v>
      </c>
      <c r="E6" s="261" t="s">
        <v>301</v>
      </c>
      <c r="F6" s="169"/>
      <c r="G6" s="311"/>
      <c r="H6" s="311"/>
      <c r="I6" s="311"/>
      <c r="J6" s="311"/>
      <c r="K6" s="311"/>
      <c r="L6" s="311"/>
      <c r="M6" s="107"/>
      <c r="N6" s="50">
        <v>99.8</v>
      </c>
      <c r="O6" s="50">
        <v>99.45</v>
      </c>
      <c r="P6" s="50">
        <v>97.63</v>
      </c>
      <c r="Q6" s="50">
        <v>98.3</v>
      </c>
      <c r="R6" s="50">
        <v>97.42</v>
      </c>
      <c r="S6" s="50">
        <v>95.08</v>
      </c>
      <c r="T6" s="50">
        <v>95.54</v>
      </c>
      <c r="U6" s="544">
        <v>95.2</v>
      </c>
      <c r="V6" s="125">
        <v>97.12</v>
      </c>
      <c r="W6" s="792">
        <v>97.82</v>
      </c>
      <c r="X6" s="123">
        <v>96.59</v>
      </c>
      <c r="Y6" s="804"/>
      <c r="Z6" s="867"/>
      <c r="AA6" s="911"/>
      <c r="AB6" s="982"/>
      <c r="AC6" s="1439"/>
      <c r="AD6" s="1354"/>
      <c r="AE6" s="1354"/>
      <c r="AF6" s="795"/>
      <c r="AG6" s="46"/>
      <c r="AH6" s="46"/>
    </row>
    <row r="7" spans="1:35" x14ac:dyDescent="0.25">
      <c r="A7" s="99"/>
      <c r="B7" s="2340"/>
      <c r="C7" s="151" t="s">
        <v>295</v>
      </c>
      <c r="D7" s="244" t="s">
        <v>527</v>
      </c>
      <c r="E7" s="386" t="s">
        <v>297</v>
      </c>
      <c r="F7" s="229"/>
      <c r="G7" s="91"/>
      <c r="H7" s="85"/>
      <c r="I7" s="85"/>
      <c r="J7" s="85"/>
      <c r="K7" s="85"/>
      <c r="L7" s="85"/>
      <c r="M7" s="324"/>
      <c r="N7" s="2568" t="s">
        <v>479</v>
      </c>
      <c r="O7" s="2569"/>
      <c r="P7" s="2569"/>
      <c r="Q7" s="2569"/>
      <c r="R7" s="2569"/>
      <c r="S7" s="2569"/>
      <c r="T7" s="2569"/>
      <c r="U7" s="2571"/>
      <c r="V7" s="324">
        <v>3.78E-2</v>
      </c>
      <c r="W7" s="56">
        <v>3.5200000000000002E-2</v>
      </c>
      <c r="X7" s="553">
        <v>0.03</v>
      </c>
      <c r="Y7" s="56">
        <v>2.75E-2</v>
      </c>
      <c r="Z7" s="56">
        <v>2.5000000000000001E-2</v>
      </c>
      <c r="AA7" s="56">
        <v>1.83E-2</v>
      </c>
      <c r="AB7" s="56">
        <v>1.7899999999999999E-2</v>
      </c>
      <c r="AC7" s="1047">
        <v>2.5600000000000001E-2</v>
      </c>
      <c r="AD7" s="56">
        <v>2.3900000000000001E-2</v>
      </c>
      <c r="AE7" s="56">
        <v>2.2499999999999999E-2</v>
      </c>
      <c r="AF7" s="798"/>
      <c r="AG7" s="46"/>
      <c r="AH7" s="46"/>
    </row>
    <row r="8" spans="1:35" ht="31.5" customHeight="1" thickBot="1" x14ac:dyDescent="0.3">
      <c r="A8" s="99"/>
      <c r="B8" s="445"/>
      <c r="C8" s="151" t="s">
        <v>295</v>
      </c>
      <c r="D8" s="244" t="s">
        <v>42</v>
      </c>
      <c r="E8" s="264" t="s">
        <v>297</v>
      </c>
      <c r="F8" s="230" t="s">
        <v>48</v>
      </c>
      <c r="G8" s="1094"/>
      <c r="H8" s="707" t="e">
        <f>H10/H9</f>
        <v>#DIV/0!</v>
      </c>
      <c r="I8" s="708" t="e">
        <f>I10/I9</f>
        <v>#DIV/0!</v>
      </c>
      <c r="J8" s="708" t="e">
        <f>J10/J9</f>
        <v>#DIV/0!</v>
      </c>
      <c r="K8" s="708" t="e">
        <f>K10/K9</f>
        <v>#DIV/0!</v>
      </c>
      <c r="L8" s="708" t="e">
        <f>L10/L9</f>
        <v>#DIV/0!</v>
      </c>
      <c r="M8" s="708"/>
      <c r="N8" s="1037">
        <v>0.96</v>
      </c>
      <c r="O8" s="834">
        <v>0.9</v>
      </c>
      <c r="P8" s="834">
        <v>0.53</v>
      </c>
      <c r="Q8" s="834">
        <v>0.5</v>
      </c>
      <c r="R8" s="834">
        <v>0.71</v>
      </c>
      <c r="S8" s="834">
        <v>0.68</v>
      </c>
      <c r="T8" s="572">
        <v>0.49</v>
      </c>
      <c r="U8" s="834">
        <v>0.57999999999999996</v>
      </c>
      <c r="V8" s="1095"/>
      <c r="W8" s="913"/>
      <c r="X8" s="1017"/>
      <c r="Y8" s="913"/>
      <c r="Z8" s="913"/>
      <c r="AA8" s="913"/>
      <c r="AB8" s="913"/>
      <c r="AC8" s="1388"/>
      <c r="AD8" s="1354"/>
      <c r="AE8" s="1354"/>
      <c r="AF8" s="143"/>
      <c r="AG8" s="46"/>
      <c r="AH8" s="46"/>
    </row>
    <row r="9" spans="1:35" x14ac:dyDescent="0.25">
      <c r="A9" s="99"/>
      <c r="B9" s="2438"/>
      <c r="C9" s="265" t="s">
        <v>295</v>
      </c>
      <c r="D9" s="413" t="s">
        <v>82</v>
      </c>
      <c r="E9" s="388" t="s">
        <v>297</v>
      </c>
      <c r="F9" s="407">
        <v>0.95</v>
      </c>
      <c r="G9" s="216"/>
      <c r="H9" s="216"/>
      <c r="I9" s="216"/>
      <c r="J9" s="216"/>
      <c r="K9" s="216"/>
      <c r="L9" s="216"/>
      <c r="M9" s="93"/>
      <c r="N9" s="411">
        <v>0.90400000000000003</v>
      </c>
      <c r="O9" s="411">
        <v>0.91400000000000003</v>
      </c>
      <c r="P9" s="411">
        <v>0.92500000000000004</v>
      </c>
      <c r="Q9" s="408">
        <v>0.93200000000000005</v>
      </c>
      <c r="R9" s="408">
        <v>0.93600000000000005</v>
      </c>
      <c r="S9" s="408">
        <v>0.93700000000000006</v>
      </c>
      <c r="T9" s="408">
        <v>0.92800000000000005</v>
      </c>
      <c r="U9" s="408">
        <v>0.91200000000000003</v>
      </c>
      <c r="V9" s="409">
        <v>0.88600000000000001</v>
      </c>
      <c r="W9" s="1096">
        <v>0.877</v>
      </c>
      <c r="X9" s="1097">
        <v>0.88880000000000003</v>
      </c>
      <c r="Y9" s="1096">
        <v>0.93300000000000005</v>
      </c>
      <c r="Z9" s="1096">
        <v>0.92300000000000004</v>
      </c>
      <c r="AA9" s="1098">
        <v>0.94599999999999995</v>
      </c>
      <c r="AB9" s="1098">
        <v>0.94899999999999995</v>
      </c>
      <c r="AC9" s="1097">
        <v>0.92100000000000004</v>
      </c>
      <c r="AD9" s="321">
        <v>0.92600000000000005</v>
      </c>
      <c r="AE9" s="321">
        <v>0.93799999999999994</v>
      </c>
      <c r="AF9" s="798"/>
      <c r="AG9" s="46"/>
      <c r="AH9" s="46"/>
    </row>
    <row r="10" spans="1:35" s="47" customFormat="1" ht="23.25" thickBot="1" x14ac:dyDescent="0.3">
      <c r="A10" s="71"/>
      <c r="B10" s="2439"/>
      <c r="C10" s="999" t="s">
        <v>295</v>
      </c>
      <c r="D10" s="414" t="s">
        <v>528</v>
      </c>
      <c r="E10" s="385" t="s">
        <v>297</v>
      </c>
      <c r="F10" s="1010" t="s">
        <v>273</v>
      </c>
      <c r="G10" s="1015"/>
      <c r="H10" s="1000"/>
      <c r="I10" s="1000"/>
      <c r="J10" s="410"/>
      <c r="K10" s="410"/>
      <c r="L10" s="410"/>
      <c r="M10" s="410"/>
      <c r="N10" s="1006">
        <v>69</v>
      </c>
      <c r="O10" s="1006">
        <v>84</v>
      </c>
      <c r="P10" s="1006">
        <v>69</v>
      </c>
      <c r="Q10" s="1006">
        <v>91</v>
      </c>
      <c r="R10" s="1006">
        <v>92</v>
      </c>
      <c r="S10" s="1006">
        <v>129</v>
      </c>
      <c r="T10" s="1006">
        <v>131</v>
      </c>
      <c r="U10" s="1006">
        <v>86</v>
      </c>
      <c r="V10" s="1006">
        <v>196</v>
      </c>
      <c r="W10" s="1006">
        <v>112</v>
      </c>
      <c r="X10" s="793">
        <v>90</v>
      </c>
      <c r="Y10" s="1006">
        <v>66</v>
      </c>
      <c r="Z10" s="1006">
        <v>83</v>
      </c>
      <c r="AA10" s="1006">
        <v>40</v>
      </c>
      <c r="AB10" s="1006">
        <v>50</v>
      </c>
      <c r="AC10" s="1344">
        <v>56</v>
      </c>
      <c r="AD10" s="55">
        <v>29</v>
      </c>
      <c r="AE10" s="739" t="s">
        <v>664</v>
      </c>
      <c r="AF10" s="141"/>
      <c r="AG10" s="141"/>
      <c r="AH10" s="141"/>
    </row>
    <row r="11" spans="1:35" s="47" customFormat="1" ht="23.25" thickBot="1" x14ac:dyDescent="0.3">
      <c r="A11" s="71"/>
      <c r="B11" s="2439"/>
      <c r="C11" s="999" t="s">
        <v>295</v>
      </c>
      <c r="D11" s="414" t="s">
        <v>529</v>
      </c>
      <c r="E11" s="385" t="s">
        <v>297</v>
      </c>
      <c r="F11" s="1010" t="s">
        <v>284</v>
      </c>
      <c r="G11" s="1015"/>
      <c r="H11" s="1000"/>
      <c r="I11" s="1000"/>
      <c r="J11" s="410"/>
      <c r="K11" s="410"/>
      <c r="L11" s="410"/>
      <c r="M11" s="410"/>
      <c r="N11" s="1006">
        <v>21</v>
      </c>
      <c r="O11" s="1006">
        <v>14</v>
      </c>
      <c r="P11" s="1006">
        <v>13</v>
      </c>
      <c r="Q11" s="1006">
        <v>14</v>
      </c>
      <c r="R11" s="1006">
        <v>12</v>
      </c>
      <c r="S11" s="1006">
        <v>26</v>
      </c>
      <c r="T11" s="1006">
        <v>25</v>
      </c>
      <c r="U11" s="55">
        <v>6</v>
      </c>
      <c r="V11" s="1006">
        <v>36</v>
      </c>
      <c r="W11" s="1006">
        <v>26</v>
      </c>
      <c r="X11" s="793">
        <v>8</v>
      </c>
      <c r="Y11" s="55">
        <v>0</v>
      </c>
      <c r="Z11" s="1006">
        <v>10</v>
      </c>
      <c r="AA11" s="55">
        <v>0</v>
      </c>
      <c r="AB11" s="55">
        <v>7</v>
      </c>
      <c r="AC11" s="1444">
        <v>10</v>
      </c>
      <c r="AD11" s="55">
        <v>1</v>
      </c>
      <c r="AE11" s="739" t="s">
        <v>664</v>
      </c>
      <c r="AF11" s="141"/>
      <c r="AG11" s="141"/>
      <c r="AH11" s="141"/>
    </row>
    <row r="12" spans="1:35" s="47" customFormat="1" ht="15.75" hidden="1" customHeight="1" x14ac:dyDescent="0.25">
      <c r="A12" s="71"/>
      <c r="B12" s="2439"/>
      <c r="C12" s="999" t="s">
        <v>295</v>
      </c>
      <c r="D12" s="414" t="s">
        <v>84</v>
      </c>
      <c r="E12" s="385" t="s">
        <v>297</v>
      </c>
      <c r="F12" s="1010"/>
      <c r="G12" s="1015"/>
      <c r="H12" s="1000"/>
      <c r="I12" s="1000"/>
      <c r="J12" s="410"/>
      <c r="K12" s="410"/>
      <c r="L12" s="410"/>
      <c r="M12" s="410"/>
      <c r="N12" s="1006"/>
      <c r="O12" s="1006"/>
      <c r="P12" s="1006"/>
      <c r="Q12" s="1006"/>
      <c r="R12" s="1006"/>
      <c r="S12" s="1006"/>
      <c r="T12" s="1006"/>
      <c r="U12" s="1006"/>
      <c r="V12" s="1000"/>
      <c r="W12" s="1001"/>
      <c r="X12" s="1009"/>
      <c r="Y12" s="1001"/>
      <c r="Z12" s="1001"/>
      <c r="AA12" s="1001"/>
      <c r="AB12" s="1001"/>
      <c r="AC12" s="1367"/>
      <c r="AD12" s="1353"/>
      <c r="AE12" s="1353"/>
      <c r="AF12" s="141"/>
      <c r="AG12" s="141"/>
      <c r="AH12" s="141"/>
    </row>
    <row r="13" spans="1:35" s="47" customFormat="1" ht="30" x14ac:dyDescent="0.25">
      <c r="A13" s="71"/>
      <c r="B13" s="2439"/>
      <c r="C13" s="597" t="s">
        <v>295</v>
      </c>
      <c r="D13" s="599" t="s">
        <v>555</v>
      </c>
      <c r="E13" s="386" t="s">
        <v>297</v>
      </c>
      <c r="F13" s="229"/>
      <c r="G13" s="913"/>
      <c r="H13" s="297"/>
      <c r="I13" s="297"/>
      <c r="J13" s="598"/>
      <c r="K13" s="598"/>
      <c r="L13" s="598"/>
      <c r="M13" s="598"/>
      <c r="N13" s="2567" t="s">
        <v>479</v>
      </c>
      <c r="O13" s="2567"/>
      <c r="P13" s="2567"/>
      <c r="Q13" s="2567"/>
      <c r="R13" s="2567"/>
      <c r="S13" s="2567"/>
      <c r="T13" s="2567"/>
      <c r="U13" s="2567"/>
      <c r="V13" s="2567"/>
      <c r="W13" s="600">
        <v>2.7777777777777779E-3</v>
      </c>
      <c r="X13" s="841">
        <v>2.7777777777777779E-3</v>
      </c>
      <c r="Y13" s="600">
        <v>3.472222222222222E-3</v>
      </c>
      <c r="Z13" s="600">
        <v>2.7777777777777779E-3</v>
      </c>
      <c r="AA13" s="600">
        <v>2.7777777777777779E-3</v>
      </c>
      <c r="AB13" s="600">
        <v>2.7777777777777779E-3</v>
      </c>
      <c r="AC13" s="841">
        <v>2.7777777777777779E-3</v>
      </c>
      <c r="AD13" s="600">
        <v>3.472222222222222E-3</v>
      </c>
      <c r="AE13" s="600">
        <v>3.472222222222222E-3</v>
      </c>
      <c r="AF13" s="141"/>
      <c r="AG13" s="141"/>
      <c r="AH13" s="141"/>
    </row>
    <row r="14" spans="1:35" s="47" customFormat="1" ht="30.75" thickBot="1" x14ac:dyDescent="0.3">
      <c r="A14" s="71"/>
      <c r="B14" s="2439"/>
      <c r="C14" s="597" t="s">
        <v>295</v>
      </c>
      <c r="D14" s="1087" t="s">
        <v>554</v>
      </c>
      <c r="E14" s="264" t="s">
        <v>297</v>
      </c>
      <c r="F14" s="1108"/>
      <c r="G14" s="178"/>
      <c r="H14" s="1088">
        <v>0.17599999999999999</v>
      </c>
      <c r="I14" s="202"/>
      <c r="J14" s="1089"/>
      <c r="K14" s="1089"/>
      <c r="L14" s="1089"/>
      <c r="M14" s="1089"/>
      <c r="N14" s="2568" t="s">
        <v>479</v>
      </c>
      <c r="O14" s="2569"/>
      <c r="P14" s="2569"/>
      <c r="Q14" s="2569"/>
      <c r="R14" s="2569"/>
      <c r="S14" s="2569"/>
      <c r="T14" s="2569"/>
      <c r="U14" s="2569"/>
      <c r="V14" s="324">
        <v>8.2299999999999998E-2</v>
      </c>
      <c r="W14" s="324">
        <v>8.4099999999999994E-2</v>
      </c>
      <c r="X14" s="1090">
        <v>6.8500000000000005E-2</v>
      </c>
      <c r="Y14" s="324">
        <v>6.0100000000000001E-2</v>
      </c>
      <c r="Z14" s="324">
        <v>8.3199999999999996E-2</v>
      </c>
      <c r="AA14" s="324">
        <v>6.9800000000000001E-2</v>
      </c>
      <c r="AB14" s="324">
        <v>6.2100000000000002E-2</v>
      </c>
      <c r="AC14" s="1443">
        <v>8.5699999999999998E-2</v>
      </c>
      <c r="AD14" s="1443">
        <v>6.93E-2</v>
      </c>
      <c r="AE14" s="739" t="s">
        <v>664</v>
      </c>
      <c r="AF14" s="141"/>
      <c r="AG14" s="593"/>
      <c r="AH14" s="594"/>
      <c r="AI14" s="594"/>
    </row>
    <row r="15" spans="1:35" s="47" customFormat="1" ht="30" x14ac:dyDescent="0.25">
      <c r="A15" s="71"/>
      <c r="B15" s="2439"/>
      <c r="C15" s="1111" t="s">
        <v>295</v>
      </c>
      <c r="D15" s="1112" t="s">
        <v>600</v>
      </c>
      <c r="E15" s="267" t="s">
        <v>297</v>
      </c>
      <c r="F15" s="1113" t="s">
        <v>565</v>
      </c>
      <c r="G15" s="1114"/>
      <c r="H15" s="1115"/>
      <c r="I15" s="134"/>
      <c r="J15" s="1116"/>
      <c r="K15" s="1116"/>
      <c r="L15" s="1116"/>
      <c r="M15" s="1116"/>
      <c r="N15" s="1114"/>
      <c r="O15" s="1114"/>
      <c r="P15" s="1114"/>
      <c r="Q15" s="1114"/>
      <c r="R15" s="1114"/>
      <c r="S15" s="1114"/>
      <c r="T15" s="1114"/>
      <c r="U15" s="1114"/>
      <c r="V15" s="1114"/>
      <c r="W15" s="1114"/>
      <c r="X15" s="1114"/>
      <c r="Y15" s="1114"/>
      <c r="Z15" s="1117">
        <v>0.996</v>
      </c>
      <c r="AA15" s="1117">
        <v>0.95699999999999996</v>
      </c>
      <c r="AB15" s="1117">
        <v>0.95199999999999996</v>
      </c>
      <c r="AC15" s="739" t="s">
        <v>664</v>
      </c>
      <c r="AD15" s="739" t="s">
        <v>664</v>
      </c>
      <c r="AE15" s="739" t="s">
        <v>664</v>
      </c>
      <c r="AF15" s="141"/>
      <c r="AG15" s="593"/>
      <c r="AH15" s="594"/>
      <c r="AI15" s="594"/>
    </row>
    <row r="16" spans="1:35" s="47" customFormat="1" ht="30" x14ac:dyDescent="0.25">
      <c r="A16" s="71"/>
      <c r="B16" s="2439"/>
      <c r="C16" s="597" t="s">
        <v>295</v>
      </c>
      <c r="D16" s="1106" t="s">
        <v>601</v>
      </c>
      <c r="E16" s="262" t="s">
        <v>297</v>
      </c>
      <c r="F16" s="1013" t="s">
        <v>565</v>
      </c>
      <c r="G16" s="1019"/>
      <c r="H16" s="1092"/>
      <c r="I16" s="1005"/>
      <c r="J16" s="1093"/>
      <c r="K16" s="1093"/>
      <c r="L16" s="1093"/>
      <c r="M16" s="1093"/>
      <c r="N16" s="1019"/>
      <c r="O16" s="1019"/>
      <c r="P16" s="1019"/>
      <c r="Q16" s="1019"/>
      <c r="R16" s="1019"/>
      <c r="S16" s="1019"/>
      <c r="T16" s="1019"/>
      <c r="U16" s="1019"/>
      <c r="V16" s="1019"/>
      <c r="W16" s="1019"/>
      <c r="X16" s="1019"/>
      <c r="Y16" s="1019"/>
      <c r="Z16" s="1002">
        <v>0.90500000000000003</v>
      </c>
      <c r="AA16" s="1002">
        <v>0.97499999999999998</v>
      </c>
      <c r="AB16" s="1002">
        <v>0.95699999999999996</v>
      </c>
      <c r="AC16" s="739" t="s">
        <v>664</v>
      </c>
      <c r="AD16" s="739" t="s">
        <v>664</v>
      </c>
      <c r="AE16" s="739" t="s">
        <v>664</v>
      </c>
      <c r="AF16" s="141"/>
      <c r="AG16" s="593"/>
      <c r="AH16" s="594"/>
      <c r="AI16" s="594"/>
    </row>
    <row r="17" spans="1:35" s="47" customFormat="1" ht="45" x14ac:dyDescent="0.25">
      <c r="A17" s="71"/>
      <c r="B17" s="2439"/>
      <c r="C17" s="597" t="s">
        <v>295</v>
      </c>
      <c r="D17" s="1106" t="s">
        <v>603</v>
      </c>
      <c r="E17" s="262" t="s">
        <v>297</v>
      </c>
      <c r="F17" s="1013" t="s">
        <v>565</v>
      </c>
      <c r="G17" s="1019"/>
      <c r="H17" s="1092"/>
      <c r="I17" s="1005"/>
      <c r="J17" s="1093"/>
      <c r="K17" s="1093"/>
      <c r="L17" s="1093"/>
      <c r="M17" s="1093"/>
      <c r="N17" s="1019"/>
      <c r="O17" s="1019"/>
      <c r="P17" s="1019"/>
      <c r="Q17" s="1019"/>
      <c r="R17" s="1019"/>
      <c r="S17" s="1019"/>
      <c r="T17" s="1019"/>
      <c r="U17" s="1019"/>
      <c r="V17" s="1019"/>
      <c r="W17" s="1019"/>
      <c r="X17" s="1019"/>
      <c r="Y17" s="1019"/>
      <c r="Z17" s="1002">
        <v>0.9</v>
      </c>
      <c r="AA17" s="1002">
        <v>0.83299999999999996</v>
      </c>
      <c r="AB17" s="1002">
        <v>1</v>
      </c>
      <c r="AC17" s="739" t="s">
        <v>664</v>
      </c>
      <c r="AD17" s="739" t="s">
        <v>664</v>
      </c>
      <c r="AE17" s="739" t="s">
        <v>664</v>
      </c>
      <c r="AF17" s="141"/>
      <c r="AG17" s="593"/>
      <c r="AH17" s="594"/>
      <c r="AI17" s="594"/>
    </row>
    <row r="18" spans="1:35" s="47" customFormat="1" ht="48" customHeight="1" thickBot="1" x14ac:dyDescent="0.3">
      <c r="A18" s="71"/>
      <c r="B18" s="2484"/>
      <c r="C18" s="412" t="s">
        <v>295</v>
      </c>
      <c r="D18" s="1107" t="s">
        <v>602</v>
      </c>
      <c r="E18" s="263" t="s">
        <v>297</v>
      </c>
      <c r="F18" s="1109" t="s">
        <v>565</v>
      </c>
      <c r="G18" s="1104"/>
      <c r="H18" s="595"/>
      <c r="I18" s="468"/>
      <c r="J18" s="596"/>
      <c r="K18" s="596"/>
      <c r="L18" s="596"/>
      <c r="M18" s="596"/>
      <c r="N18" s="1104"/>
      <c r="O18" s="1104"/>
      <c r="P18" s="1104"/>
      <c r="Q18" s="1104"/>
      <c r="R18" s="1104"/>
      <c r="S18" s="1104"/>
      <c r="T18" s="1104"/>
      <c r="U18" s="1104"/>
      <c r="V18" s="1104"/>
      <c r="W18" s="1104"/>
      <c r="X18" s="1104"/>
      <c r="Y18" s="1104"/>
      <c r="Z18" s="174">
        <v>1</v>
      </c>
      <c r="AA18" s="174">
        <v>0.90900000000000003</v>
      </c>
      <c r="AB18" s="174">
        <v>1</v>
      </c>
      <c r="AC18" s="739" t="s">
        <v>664</v>
      </c>
      <c r="AD18" s="739" t="s">
        <v>664</v>
      </c>
      <c r="AE18" s="739" t="s">
        <v>664</v>
      </c>
      <c r="AF18" s="141"/>
      <c r="AG18" s="593"/>
      <c r="AH18" s="594"/>
      <c r="AI18" s="594"/>
    </row>
    <row r="19" spans="1:35" ht="16.5" thickBot="1" x14ac:dyDescent="0.3">
      <c r="A19" s="99"/>
      <c r="B19" s="2441" t="s">
        <v>24</v>
      </c>
      <c r="C19" s="152" t="s">
        <v>295</v>
      </c>
      <c r="D19" s="241" t="s">
        <v>43</v>
      </c>
      <c r="E19" s="390" t="s">
        <v>297</v>
      </c>
      <c r="F19" s="169">
        <v>0</v>
      </c>
      <c r="G19" s="107">
        <f>SUM(T19:AE19)</f>
        <v>0</v>
      </c>
      <c r="H19" s="196"/>
      <c r="I19" s="196"/>
      <c r="J19" s="125"/>
      <c r="K19" s="107">
        <v>0</v>
      </c>
      <c r="L19" s="107">
        <v>0</v>
      </c>
      <c r="M19" s="107">
        <v>0</v>
      </c>
      <c r="N19" s="107">
        <v>0</v>
      </c>
      <c r="O19" s="107">
        <v>0</v>
      </c>
      <c r="P19" s="107">
        <v>0</v>
      </c>
      <c r="Q19" s="107">
        <v>0</v>
      </c>
      <c r="R19" s="107">
        <v>0</v>
      </c>
      <c r="S19" s="107">
        <v>0</v>
      </c>
      <c r="T19" s="107">
        <v>0</v>
      </c>
      <c r="U19" s="107">
        <v>0</v>
      </c>
      <c r="V19" s="107">
        <v>0</v>
      </c>
      <c r="W19" s="506">
        <v>0</v>
      </c>
      <c r="X19" s="1091">
        <v>0</v>
      </c>
      <c r="Y19" s="506">
        <v>0</v>
      </c>
      <c r="Z19" s="506">
        <v>0</v>
      </c>
      <c r="AA19" s="506">
        <v>0</v>
      </c>
      <c r="AB19" s="506">
        <v>0</v>
      </c>
      <c r="AC19" s="1091">
        <v>0</v>
      </c>
      <c r="AD19" s="206">
        <v>0</v>
      </c>
      <c r="AE19" s="206">
        <v>0</v>
      </c>
      <c r="AF19" s="46"/>
      <c r="AG19" s="44"/>
      <c r="AH19" s="44"/>
    </row>
    <row r="20" spans="1:35" x14ac:dyDescent="0.25">
      <c r="A20" s="99"/>
      <c r="B20" s="2441"/>
      <c r="C20" s="150" t="s">
        <v>295</v>
      </c>
      <c r="D20" s="242" t="s">
        <v>463</v>
      </c>
      <c r="E20" s="541" t="s">
        <v>297</v>
      </c>
      <c r="F20" s="546"/>
      <c r="G20" s="439">
        <f>SUM(T20:AE20)</f>
        <v>28</v>
      </c>
      <c r="H20" s="196"/>
      <c r="I20" s="196"/>
      <c r="J20" s="125"/>
      <c r="K20" s="107"/>
      <c r="L20" s="107"/>
      <c r="M20" s="107">
        <v>0</v>
      </c>
      <c r="N20" s="107">
        <v>2</v>
      </c>
      <c r="O20" s="107">
        <v>3</v>
      </c>
      <c r="P20" s="107">
        <v>3</v>
      </c>
      <c r="Q20" s="107">
        <v>1</v>
      </c>
      <c r="R20" s="107">
        <v>3</v>
      </c>
      <c r="S20" s="107">
        <v>2</v>
      </c>
      <c r="T20" s="107">
        <v>5</v>
      </c>
      <c r="U20" s="107">
        <v>3</v>
      </c>
      <c r="V20" s="506">
        <v>1</v>
      </c>
      <c r="W20" s="206">
        <v>5</v>
      </c>
      <c r="X20" s="512">
        <v>3</v>
      </c>
      <c r="Y20" s="206">
        <v>6</v>
      </c>
      <c r="Z20" s="206">
        <v>2</v>
      </c>
      <c r="AA20" s="206">
        <v>2</v>
      </c>
      <c r="AB20" s="206">
        <v>0</v>
      </c>
      <c r="AC20" s="512">
        <v>0</v>
      </c>
      <c r="AD20" s="206">
        <v>0</v>
      </c>
      <c r="AE20" s="206">
        <v>1</v>
      </c>
      <c r="AF20" s="46"/>
      <c r="AG20" s="44"/>
      <c r="AH20" s="44"/>
    </row>
    <row r="21" spans="1:35" x14ac:dyDescent="0.25">
      <c r="A21" s="99"/>
      <c r="B21" s="2441"/>
      <c r="C21" s="149" t="s">
        <v>295</v>
      </c>
      <c r="D21" s="242" t="s">
        <v>303</v>
      </c>
      <c r="E21" s="385" t="s">
        <v>297</v>
      </c>
      <c r="F21" s="300"/>
      <c r="G21" s="125">
        <f>SUM(T21:AE21)</f>
        <v>7</v>
      </c>
      <c r="H21" s="299"/>
      <c r="I21" s="299"/>
      <c r="J21" s="50"/>
      <c r="K21" s="55">
        <v>1</v>
      </c>
      <c r="L21" s="55">
        <v>0</v>
      </c>
      <c r="M21" s="55">
        <v>0</v>
      </c>
      <c r="N21" s="55">
        <v>0</v>
      </c>
      <c r="O21" s="55">
        <v>0</v>
      </c>
      <c r="P21" s="442">
        <v>1</v>
      </c>
      <c r="Q21" s="55">
        <v>0</v>
      </c>
      <c r="R21" s="442">
        <v>1</v>
      </c>
      <c r="S21" s="55">
        <v>0</v>
      </c>
      <c r="T21" s="442">
        <v>1</v>
      </c>
      <c r="U21" s="55">
        <v>0</v>
      </c>
      <c r="V21" s="442">
        <v>1</v>
      </c>
      <c r="W21" s="206">
        <v>0</v>
      </c>
      <c r="X21" s="512">
        <v>0</v>
      </c>
      <c r="Y21" s="206">
        <v>3</v>
      </c>
      <c r="Z21" s="206">
        <v>2</v>
      </c>
      <c r="AA21" s="206">
        <v>0</v>
      </c>
      <c r="AB21" s="206">
        <v>0</v>
      </c>
      <c r="AC21" s="512">
        <v>0</v>
      </c>
      <c r="AD21" s="206">
        <v>0</v>
      </c>
      <c r="AE21" s="206">
        <v>0</v>
      </c>
      <c r="AF21" s="46"/>
      <c r="AG21" s="44"/>
      <c r="AH21" s="44"/>
    </row>
    <row r="22" spans="1:35" x14ac:dyDescent="0.25">
      <c r="A22" s="99"/>
      <c r="B22" s="2441"/>
      <c r="C22" s="149" t="s">
        <v>295</v>
      </c>
      <c r="D22" s="242" t="s">
        <v>319</v>
      </c>
      <c r="E22" s="385" t="s">
        <v>297</v>
      </c>
      <c r="F22" s="301"/>
      <c r="G22" s="50">
        <f>SUM(T22:AE22)</f>
        <v>3</v>
      </c>
      <c r="H22" s="55"/>
      <c r="I22" s="55"/>
      <c r="J22" s="50"/>
      <c r="K22" s="55">
        <v>0</v>
      </c>
      <c r="L22" s="55">
        <v>0</v>
      </c>
      <c r="M22" s="55">
        <v>1</v>
      </c>
      <c r="N22" s="426">
        <v>0</v>
      </c>
      <c r="O22" s="426">
        <v>0</v>
      </c>
      <c r="P22" s="426">
        <v>0</v>
      </c>
      <c r="Q22" s="426">
        <v>0</v>
      </c>
      <c r="R22" s="425">
        <v>1</v>
      </c>
      <c r="S22" s="426">
        <v>0</v>
      </c>
      <c r="T22" s="425">
        <v>1</v>
      </c>
      <c r="U22" s="426">
        <v>0</v>
      </c>
      <c r="V22" s="426">
        <v>0</v>
      </c>
      <c r="W22" s="648">
        <v>1</v>
      </c>
      <c r="X22" s="842">
        <v>0</v>
      </c>
      <c r="Y22" s="647">
        <v>0</v>
      </c>
      <c r="Z22" s="647">
        <v>0</v>
      </c>
      <c r="AA22" s="647">
        <v>1</v>
      </c>
      <c r="AB22" s="647">
        <v>0</v>
      </c>
      <c r="AC22" s="842">
        <v>0</v>
      </c>
      <c r="AD22" s="647">
        <v>0</v>
      </c>
      <c r="AE22" s="647">
        <v>0</v>
      </c>
      <c r="AF22" s="478"/>
      <c r="AG22" s="44"/>
      <c r="AH22" s="44"/>
    </row>
    <row r="23" spans="1:35" ht="22.5" x14ac:dyDescent="0.25">
      <c r="A23" s="99"/>
      <c r="B23" s="2441"/>
      <c r="C23" s="149" t="s">
        <v>295</v>
      </c>
      <c r="D23" s="242" t="s">
        <v>343</v>
      </c>
      <c r="E23" s="385" t="s">
        <v>297</v>
      </c>
      <c r="F23" s="301"/>
      <c r="G23" s="50">
        <f>SUM(T23:AE23)</f>
        <v>14</v>
      </c>
      <c r="H23" s="50"/>
      <c r="I23" s="50"/>
      <c r="J23" s="50"/>
      <c r="K23" s="50">
        <v>0</v>
      </c>
      <c r="L23" s="50">
        <v>0</v>
      </c>
      <c r="M23" s="50">
        <v>0</v>
      </c>
      <c r="N23" s="50">
        <v>2</v>
      </c>
      <c r="O23" s="50">
        <v>2</v>
      </c>
      <c r="P23" s="55">
        <v>0</v>
      </c>
      <c r="Q23" s="55">
        <v>0</v>
      </c>
      <c r="R23" s="50">
        <v>4</v>
      </c>
      <c r="S23" s="50">
        <v>1</v>
      </c>
      <c r="T23" s="50">
        <v>3</v>
      </c>
      <c r="U23" s="55">
        <v>0</v>
      </c>
      <c r="V23" s="50">
        <v>1</v>
      </c>
      <c r="W23" s="65">
        <v>3</v>
      </c>
      <c r="X23" s="424">
        <v>5</v>
      </c>
      <c r="Y23" s="206">
        <v>0</v>
      </c>
      <c r="Z23" s="206">
        <v>0</v>
      </c>
      <c r="AA23" s="65">
        <v>1</v>
      </c>
      <c r="AB23" s="206">
        <v>0</v>
      </c>
      <c r="AC23" s="424">
        <v>1</v>
      </c>
      <c r="AD23" s="739" t="s">
        <v>664</v>
      </c>
      <c r="AE23" s="739" t="s">
        <v>664</v>
      </c>
      <c r="AF23" s="46"/>
      <c r="AG23" s="44"/>
      <c r="AH23" s="44"/>
    </row>
    <row r="24" spans="1:35" s="47" customFormat="1" ht="23.25" thickBot="1" x14ac:dyDescent="0.3">
      <c r="A24" s="71"/>
      <c r="B24" s="2442"/>
      <c r="C24" s="153" t="s">
        <v>295</v>
      </c>
      <c r="D24" s="334" t="s">
        <v>26</v>
      </c>
      <c r="E24" s="387" t="s">
        <v>297</v>
      </c>
      <c r="F24" s="226"/>
      <c r="G24" s="174"/>
      <c r="H24" s="335" t="e">
        <f>H27/H25</f>
        <v>#DIV/0!</v>
      </c>
      <c r="I24" s="335" t="e">
        <f>I27/I25</f>
        <v>#DIV/0!</v>
      </c>
      <c r="J24" s="335" t="e">
        <f>J27/J25</f>
        <v>#DIV/0!</v>
      </c>
      <c r="K24" s="336"/>
      <c r="L24" s="336"/>
      <c r="M24" s="336"/>
      <c r="N24" s="174">
        <v>0.89900000000000002</v>
      </c>
      <c r="O24" s="174">
        <v>0.88839999999999997</v>
      </c>
      <c r="P24" s="174">
        <v>0.92349999999999999</v>
      </c>
      <c r="Q24" s="174">
        <v>0.91059999999999997</v>
      </c>
      <c r="R24" s="174">
        <v>0.8851</v>
      </c>
      <c r="S24" s="174">
        <v>0.87229999999999996</v>
      </c>
      <c r="T24" s="174">
        <v>0.87360000000000004</v>
      </c>
      <c r="U24" s="174">
        <v>0.8911</v>
      </c>
      <c r="V24" s="174">
        <v>0.87250000000000005</v>
      </c>
      <c r="W24" s="67">
        <v>0.94299999999999995</v>
      </c>
      <c r="X24" s="799">
        <v>0.90429999999999999</v>
      </c>
      <c r="Y24" s="810">
        <v>0.89839999999999998</v>
      </c>
      <c r="Z24" s="876">
        <v>0.89070000000000005</v>
      </c>
      <c r="AA24" s="915">
        <v>0.91930000000000001</v>
      </c>
      <c r="AB24" s="996">
        <v>0.91279999999999994</v>
      </c>
      <c r="AC24" s="1370">
        <v>0.91779999999999995</v>
      </c>
      <c r="AD24" s="1375">
        <v>0.90910000000000002</v>
      </c>
      <c r="AE24" s="739" t="s">
        <v>664</v>
      </c>
      <c r="AF24" s="142"/>
    </row>
    <row r="25" spans="1:35" hidden="1" x14ac:dyDescent="0.25">
      <c r="A25" s="99"/>
      <c r="B25" s="379"/>
      <c r="C25" s="525"/>
      <c r="D25" s="381" t="s">
        <v>352</v>
      </c>
      <c r="E25" s="389"/>
      <c r="F25" s="169"/>
      <c r="G25" s="208">
        <f>SUM(K25:V25)</f>
        <v>2098</v>
      </c>
      <c r="H25" s="199"/>
      <c r="I25" s="199"/>
      <c r="J25" s="209"/>
      <c r="K25" s="210">
        <v>92</v>
      </c>
      <c r="L25" s="210">
        <v>98</v>
      </c>
      <c r="M25" s="210">
        <v>93</v>
      </c>
      <c r="N25" s="347">
        <v>207</v>
      </c>
      <c r="O25" s="347">
        <v>219</v>
      </c>
      <c r="P25" s="347">
        <v>227</v>
      </c>
      <c r="Q25" s="347">
        <v>202</v>
      </c>
      <c r="R25" s="347">
        <v>193</v>
      </c>
      <c r="S25" s="347">
        <v>197</v>
      </c>
      <c r="T25" s="347">
        <v>193</v>
      </c>
      <c r="U25" s="347">
        <v>203</v>
      </c>
      <c r="V25" s="211">
        <v>174</v>
      </c>
      <c r="W25" s="51"/>
      <c r="X25" s="796"/>
      <c r="Y25" s="790"/>
      <c r="Z25" s="855"/>
      <c r="AA25" s="906"/>
      <c r="AB25" s="976"/>
      <c r="AC25" s="1367"/>
      <c r="AD25" s="1353"/>
      <c r="AE25" s="1353"/>
      <c r="AF25" s="142"/>
    </row>
    <row r="26" spans="1:35" hidden="1" x14ac:dyDescent="0.25">
      <c r="A26" s="99"/>
      <c r="B26" s="379"/>
      <c r="C26" s="151"/>
      <c r="D26" s="244" t="s">
        <v>354</v>
      </c>
      <c r="E26" s="386"/>
      <c r="F26" s="301"/>
      <c r="G26" s="130">
        <f>SUM(K26:V26)</f>
        <v>30</v>
      </c>
      <c r="H26" s="85"/>
      <c r="I26" s="85"/>
      <c r="J26" s="128"/>
      <c r="K26" s="129">
        <v>0</v>
      </c>
      <c r="L26" s="129">
        <v>0</v>
      </c>
      <c r="M26" s="129">
        <v>0</v>
      </c>
      <c r="N26" s="348">
        <v>2</v>
      </c>
      <c r="O26" s="348">
        <v>2</v>
      </c>
      <c r="P26" s="348">
        <v>2</v>
      </c>
      <c r="Q26" s="348">
        <v>1</v>
      </c>
      <c r="R26" s="348">
        <v>2</v>
      </c>
      <c r="S26" s="348">
        <v>4</v>
      </c>
      <c r="T26" s="348">
        <v>9</v>
      </c>
      <c r="U26" s="348">
        <v>2</v>
      </c>
      <c r="V26" s="202">
        <v>6</v>
      </c>
      <c r="W26" s="51"/>
      <c r="X26" s="796"/>
      <c r="Y26" s="790"/>
      <c r="Z26" s="855"/>
      <c r="AA26" s="906"/>
      <c r="AB26" s="976"/>
      <c r="AC26" s="1367"/>
      <c r="AD26" s="1353"/>
      <c r="AE26" s="1353"/>
      <c r="AF26" s="142"/>
    </row>
    <row r="27" spans="1:35" hidden="1" x14ac:dyDescent="0.25">
      <c r="A27" s="99"/>
      <c r="B27" s="379"/>
      <c r="C27" s="151"/>
      <c r="D27" s="244" t="s">
        <v>353</v>
      </c>
      <c r="E27" s="386"/>
      <c r="F27" s="301"/>
      <c r="G27" s="130">
        <f>G25-G26</f>
        <v>2068</v>
      </c>
      <c r="H27" s="85"/>
      <c r="I27" s="85"/>
      <c r="J27" s="130"/>
      <c r="K27" s="130">
        <f>K25-K26</f>
        <v>92</v>
      </c>
      <c r="L27" s="130">
        <f t="shared" ref="L27:V27" si="0">L25-L26</f>
        <v>98</v>
      </c>
      <c r="M27" s="130">
        <f t="shared" si="0"/>
        <v>93</v>
      </c>
      <c r="N27" s="349">
        <f t="shared" si="0"/>
        <v>205</v>
      </c>
      <c r="O27" s="349">
        <f t="shared" si="0"/>
        <v>217</v>
      </c>
      <c r="P27" s="349">
        <f t="shared" si="0"/>
        <v>225</v>
      </c>
      <c r="Q27" s="349">
        <f t="shared" si="0"/>
        <v>201</v>
      </c>
      <c r="R27" s="349">
        <f t="shared" si="0"/>
        <v>191</v>
      </c>
      <c r="S27" s="349">
        <f t="shared" si="0"/>
        <v>193</v>
      </c>
      <c r="T27" s="349">
        <f t="shared" si="0"/>
        <v>184</v>
      </c>
      <c r="U27" s="349">
        <f t="shared" si="0"/>
        <v>201</v>
      </c>
      <c r="V27" s="350">
        <f t="shared" si="0"/>
        <v>168</v>
      </c>
      <c r="W27" s="51"/>
      <c r="X27" s="796"/>
      <c r="Y27" s="790"/>
      <c r="Z27" s="855"/>
      <c r="AA27" s="906"/>
      <c r="AB27" s="976"/>
      <c r="AC27" s="1367"/>
      <c r="AD27" s="1353"/>
      <c r="AE27" s="1353"/>
      <c r="AF27" s="142"/>
    </row>
    <row r="28" spans="1:35" ht="18" customHeight="1" x14ac:dyDescent="0.25">
      <c r="A28" s="99"/>
      <c r="B28" s="2439" t="s">
        <v>54</v>
      </c>
      <c r="C28" s="152" t="s">
        <v>295</v>
      </c>
      <c r="D28" s="126" t="s">
        <v>347</v>
      </c>
      <c r="E28" s="390" t="s">
        <v>297</v>
      </c>
      <c r="F28" s="310"/>
      <c r="G28" s="196">
        <f>SUM(M28:Y28)</f>
        <v>12</v>
      </c>
      <c r="H28" s="311"/>
      <c r="I28" s="311"/>
      <c r="J28" s="125"/>
      <c r="K28" s="196">
        <v>0</v>
      </c>
      <c r="L28" s="196">
        <v>0</v>
      </c>
      <c r="M28" s="107">
        <v>0</v>
      </c>
      <c r="N28" s="196">
        <v>3</v>
      </c>
      <c r="O28" s="196">
        <v>1</v>
      </c>
      <c r="P28" s="107">
        <v>0</v>
      </c>
      <c r="Q28" s="196">
        <v>1</v>
      </c>
      <c r="R28" s="299">
        <v>1</v>
      </c>
      <c r="S28" s="196">
        <v>1</v>
      </c>
      <c r="T28" s="196">
        <v>4</v>
      </c>
      <c r="U28" s="107">
        <v>0</v>
      </c>
      <c r="V28" s="107">
        <v>0</v>
      </c>
      <c r="W28" s="441">
        <v>1</v>
      </c>
      <c r="X28" s="578">
        <v>0</v>
      </c>
      <c r="Y28" s="55">
        <v>0</v>
      </c>
      <c r="Z28" s="55">
        <v>2</v>
      </c>
      <c r="AA28" s="55">
        <v>0</v>
      </c>
      <c r="AB28" s="55">
        <v>0</v>
      </c>
      <c r="AC28" s="578">
        <v>0</v>
      </c>
      <c r="AD28" s="55">
        <v>0</v>
      </c>
      <c r="AE28" s="55">
        <v>0</v>
      </c>
      <c r="AF28" s="46"/>
    </row>
    <row r="29" spans="1:35" ht="21" customHeight="1" x14ac:dyDescent="0.25">
      <c r="A29" s="99"/>
      <c r="B29" s="2439"/>
      <c r="C29" s="152" t="s">
        <v>295</v>
      </c>
      <c r="D29" s="246" t="s">
        <v>346</v>
      </c>
      <c r="E29" s="390" t="s">
        <v>297</v>
      </c>
      <c r="F29" s="310"/>
      <c r="G29" s="196">
        <f>SUM(M29:Y29)</f>
        <v>2</v>
      </c>
      <c r="H29" s="311"/>
      <c r="I29" s="311"/>
      <c r="J29" s="125"/>
      <c r="K29" s="107">
        <v>0</v>
      </c>
      <c r="L29" s="107">
        <v>0</v>
      </c>
      <c r="M29" s="107">
        <v>0</v>
      </c>
      <c r="N29" s="196">
        <v>1</v>
      </c>
      <c r="O29" s="107">
        <v>0</v>
      </c>
      <c r="P29" s="107">
        <v>0</v>
      </c>
      <c r="Q29" s="107">
        <v>0</v>
      </c>
      <c r="R29" s="55">
        <v>0</v>
      </c>
      <c r="S29" s="107">
        <v>0</v>
      </c>
      <c r="T29" s="196">
        <v>1</v>
      </c>
      <c r="U29" s="107">
        <v>0</v>
      </c>
      <c r="V29" s="107">
        <v>0</v>
      </c>
      <c r="W29" s="55">
        <v>0</v>
      </c>
      <c r="X29" s="578">
        <v>0</v>
      </c>
      <c r="Y29" s="55">
        <v>0</v>
      </c>
      <c r="Z29" s="55">
        <v>0</v>
      </c>
      <c r="AA29" s="55">
        <v>0</v>
      </c>
      <c r="AB29" s="55">
        <v>0</v>
      </c>
      <c r="AC29" s="578">
        <v>0</v>
      </c>
      <c r="AD29" s="55">
        <v>0</v>
      </c>
      <c r="AE29" s="55">
        <v>0</v>
      </c>
      <c r="AF29" s="46"/>
    </row>
    <row r="30" spans="1:35" x14ac:dyDescent="0.25">
      <c r="A30" s="99"/>
      <c r="B30" s="2439"/>
      <c r="C30" s="149" t="s">
        <v>295</v>
      </c>
      <c r="D30" s="246" t="s">
        <v>348</v>
      </c>
      <c r="E30" s="385" t="s">
        <v>297</v>
      </c>
      <c r="F30" s="301"/>
      <c r="G30" s="299">
        <v>1</v>
      </c>
      <c r="H30" s="302"/>
      <c r="I30" s="302"/>
      <c r="J30" s="50"/>
      <c r="K30" s="55">
        <v>0</v>
      </c>
      <c r="L30" s="55">
        <v>0</v>
      </c>
      <c r="M30" s="55">
        <v>0</v>
      </c>
      <c r="N30" s="299">
        <v>1</v>
      </c>
      <c r="O30" s="55">
        <v>0</v>
      </c>
      <c r="P30" s="55">
        <v>0</v>
      </c>
      <c r="Q30" s="55">
        <v>0</v>
      </c>
      <c r="R30" s="55">
        <v>0</v>
      </c>
      <c r="S30" s="55">
        <v>0</v>
      </c>
      <c r="T30" s="55">
        <v>0</v>
      </c>
      <c r="U30" s="55">
        <v>0</v>
      </c>
      <c r="V30" s="55">
        <v>0</v>
      </c>
      <c r="W30" s="55">
        <v>0</v>
      </c>
      <c r="X30" s="578">
        <v>0</v>
      </c>
      <c r="Y30" s="55">
        <v>0</v>
      </c>
      <c r="Z30" s="55">
        <v>0</v>
      </c>
      <c r="AA30" s="55">
        <v>0</v>
      </c>
      <c r="AB30" s="55">
        <v>0</v>
      </c>
      <c r="AC30" s="578">
        <v>0</v>
      </c>
      <c r="AD30" s="55">
        <v>0</v>
      </c>
      <c r="AE30" s="55">
        <v>0</v>
      </c>
      <c r="AF30" s="46"/>
    </row>
    <row r="31" spans="1:35" ht="31.5" hidden="1" customHeight="1" x14ac:dyDescent="0.25">
      <c r="A31" s="99"/>
      <c r="B31" s="2439"/>
      <c r="C31" s="150" t="s">
        <v>293</v>
      </c>
      <c r="D31" s="245" t="s">
        <v>11</v>
      </c>
      <c r="E31" s="388" t="s">
        <v>301</v>
      </c>
      <c r="F31" s="225"/>
      <c r="G31" s="216"/>
      <c r="H31" s="93"/>
      <c r="I31" s="93"/>
      <c r="J31" s="216"/>
      <c r="K31" s="216"/>
      <c r="L31" s="216"/>
      <c r="M31" s="93">
        <v>97.17</v>
      </c>
      <c r="N31" s="93">
        <v>97.49</v>
      </c>
      <c r="O31" s="93">
        <v>97.52</v>
      </c>
      <c r="P31" s="93">
        <v>98.04</v>
      </c>
      <c r="Q31" s="93">
        <v>98.51</v>
      </c>
      <c r="R31" s="93">
        <v>98.47</v>
      </c>
      <c r="S31" s="216"/>
      <c r="T31" s="216"/>
      <c r="U31" s="216"/>
      <c r="V31" s="216"/>
      <c r="W31" s="51"/>
      <c r="X31" s="796"/>
      <c r="Y31" s="790"/>
      <c r="Z31" s="855"/>
      <c r="AA31" s="906"/>
      <c r="AB31" s="976"/>
      <c r="AC31" s="1367"/>
      <c r="AD31" s="1353"/>
      <c r="AE31" s="1353"/>
      <c r="AF31" s="46"/>
    </row>
    <row r="32" spans="1:35" ht="31.5" hidden="1" customHeight="1" x14ac:dyDescent="0.25">
      <c r="A32" s="99"/>
      <c r="B32" s="2439"/>
      <c r="C32" s="149" t="s">
        <v>293</v>
      </c>
      <c r="D32" s="242" t="s">
        <v>59</v>
      </c>
      <c r="E32" s="385" t="s">
        <v>301</v>
      </c>
      <c r="F32" s="301"/>
      <c r="G32" s="302"/>
      <c r="H32" s="51"/>
      <c r="I32" s="51"/>
      <c r="J32" s="302"/>
      <c r="K32" s="302"/>
      <c r="L32" s="302"/>
      <c r="M32" s="51">
        <v>96.05</v>
      </c>
      <c r="N32" s="51">
        <v>96.54</v>
      </c>
      <c r="O32" s="51">
        <v>96.85</v>
      </c>
      <c r="P32" s="51">
        <v>97.78</v>
      </c>
      <c r="Q32" s="51">
        <v>98.27</v>
      </c>
      <c r="R32" s="51">
        <v>98.68</v>
      </c>
      <c r="S32" s="302"/>
      <c r="T32" s="302"/>
      <c r="U32" s="302"/>
      <c r="V32" s="302"/>
      <c r="W32" s="51"/>
      <c r="X32" s="796"/>
      <c r="Y32" s="790"/>
      <c r="Z32" s="855"/>
      <c r="AA32" s="906"/>
      <c r="AB32" s="976"/>
      <c r="AC32" s="1367"/>
      <c r="AD32" s="1353"/>
      <c r="AE32" s="1353"/>
      <c r="AF32" s="46"/>
    </row>
    <row r="33" spans="1:32" ht="16.5" thickBot="1" x14ac:dyDescent="0.3">
      <c r="A33" s="99"/>
      <c r="B33" s="2439"/>
      <c r="C33" s="1004" t="s">
        <v>295</v>
      </c>
      <c r="D33" s="1025" t="s">
        <v>598</v>
      </c>
      <c r="E33" s="385" t="s">
        <v>297</v>
      </c>
      <c r="F33" s="229"/>
      <c r="G33" s="913"/>
      <c r="H33" s="85"/>
      <c r="I33" s="85"/>
      <c r="J33" s="913"/>
      <c r="K33" s="913"/>
      <c r="L33" s="913"/>
      <c r="M33" s="85"/>
      <c r="N33" s="913"/>
      <c r="O33" s="913"/>
      <c r="P33" s="913"/>
      <c r="Q33" s="913"/>
      <c r="R33" s="913"/>
      <c r="S33" s="1015"/>
      <c r="T33" s="1015"/>
      <c r="U33" s="1015"/>
      <c r="V33" s="1015"/>
      <c r="W33" s="1015"/>
      <c r="X33" s="1015"/>
      <c r="Y33" s="1015"/>
      <c r="Z33" s="1001">
        <v>1</v>
      </c>
      <c r="AA33" s="1001">
        <v>0</v>
      </c>
      <c r="AB33" s="1001">
        <v>1</v>
      </c>
      <c r="AC33" s="1367">
        <v>0</v>
      </c>
      <c r="AD33" s="1353">
        <v>0</v>
      </c>
      <c r="AE33" s="1353">
        <v>0</v>
      </c>
      <c r="AF33" s="46"/>
    </row>
    <row r="34" spans="1:32" ht="32.25" thickBot="1" x14ac:dyDescent="0.3">
      <c r="A34" s="99"/>
      <c r="B34" s="2484"/>
      <c r="C34" s="151" t="s">
        <v>293</v>
      </c>
      <c r="D34" s="244" t="s">
        <v>14</v>
      </c>
      <c r="E34" s="264" t="s">
        <v>301</v>
      </c>
      <c r="F34" s="229"/>
      <c r="G34" s="91"/>
      <c r="H34" s="85"/>
      <c r="I34" s="85"/>
      <c r="J34" s="91"/>
      <c r="K34" s="91"/>
      <c r="L34" s="91"/>
      <c r="M34" s="85">
        <v>0.91</v>
      </c>
      <c r="N34" s="85">
        <v>0.9</v>
      </c>
      <c r="O34" s="85">
        <v>0.9</v>
      </c>
      <c r="P34" s="85">
        <v>0.95</v>
      </c>
      <c r="Q34" s="85">
        <v>0.93</v>
      </c>
      <c r="R34" s="85">
        <v>0.89</v>
      </c>
      <c r="S34" s="1294"/>
      <c r="T34" s="1294"/>
      <c r="U34" s="1294"/>
      <c r="V34" s="1294"/>
      <c r="W34" s="1294"/>
      <c r="X34" s="1294"/>
      <c r="Y34" s="1294"/>
      <c r="Z34" s="913"/>
      <c r="AA34" s="913"/>
      <c r="AB34" s="913"/>
      <c r="AC34" s="1388"/>
      <c r="AD34" s="1354"/>
      <c r="AE34" s="1354"/>
      <c r="AF34" s="46"/>
    </row>
    <row r="35" spans="1:32" ht="22.5" x14ac:dyDescent="0.25">
      <c r="A35" s="99"/>
      <c r="B35" s="2339" t="s">
        <v>62</v>
      </c>
      <c r="C35" s="1151" t="s">
        <v>295</v>
      </c>
      <c r="D35" s="247" t="s">
        <v>305</v>
      </c>
      <c r="E35" s="388" t="s">
        <v>297</v>
      </c>
      <c r="F35" s="225"/>
      <c r="G35" s="134">
        <f>SUM(T35:AE35)</f>
        <v>120</v>
      </c>
      <c r="H35" s="101"/>
      <c r="I35" s="101"/>
      <c r="J35" s="93"/>
      <c r="K35" s="93">
        <v>14</v>
      </c>
      <c r="L35" s="93">
        <v>16</v>
      </c>
      <c r="M35" s="118">
        <v>16</v>
      </c>
      <c r="N35" s="604">
        <v>9</v>
      </c>
      <c r="O35" s="93">
        <v>7</v>
      </c>
      <c r="P35" s="93">
        <v>15</v>
      </c>
      <c r="Q35" s="93">
        <v>13</v>
      </c>
      <c r="R35" s="93">
        <v>9</v>
      </c>
      <c r="S35" s="93">
        <v>16</v>
      </c>
      <c r="T35" s="93">
        <v>12</v>
      </c>
      <c r="U35" s="93">
        <v>15</v>
      </c>
      <c r="V35" s="134">
        <v>9</v>
      </c>
      <c r="W35" s="93">
        <v>4</v>
      </c>
      <c r="X35" s="118">
        <v>9</v>
      </c>
      <c r="Y35" s="93">
        <v>4</v>
      </c>
      <c r="Z35" s="93">
        <v>18</v>
      </c>
      <c r="AA35" s="93">
        <v>9</v>
      </c>
      <c r="AB35" s="93">
        <v>14</v>
      </c>
      <c r="AC35" s="118">
        <v>9</v>
      </c>
      <c r="AD35" s="1353">
        <v>17</v>
      </c>
      <c r="AE35" s="739" t="s">
        <v>664</v>
      </c>
      <c r="AF35" s="46"/>
    </row>
    <row r="36" spans="1:32" ht="22.5" x14ac:dyDescent="0.25">
      <c r="A36" s="99"/>
      <c r="B36" s="2340"/>
      <c r="C36" s="1124" t="s">
        <v>295</v>
      </c>
      <c r="D36" s="248" t="s">
        <v>257</v>
      </c>
      <c r="E36" s="385" t="s">
        <v>297</v>
      </c>
      <c r="F36" s="1130" t="s">
        <v>135</v>
      </c>
      <c r="G36" s="1120">
        <f>SUM(T36:AE36)</f>
        <v>80</v>
      </c>
      <c r="H36" s="1120"/>
      <c r="I36" s="1120"/>
      <c r="J36" s="1120"/>
      <c r="K36" s="1120">
        <v>13</v>
      </c>
      <c r="L36" s="1120">
        <v>9</v>
      </c>
      <c r="M36" s="1128">
        <v>13</v>
      </c>
      <c r="N36" s="1119">
        <v>9</v>
      </c>
      <c r="O36" s="1120">
        <v>20</v>
      </c>
      <c r="P36" s="1120">
        <v>9</v>
      </c>
      <c r="Q36" s="1120">
        <v>15</v>
      </c>
      <c r="R36" s="1120">
        <v>12</v>
      </c>
      <c r="S36" s="1120">
        <v>10</v>
      </c>
      <c r="T36" s="1120">
        <v>6</v>
      </c>
      <c r="U36" s="1120">
        <v>6</v>
      </c>
      <c r="V36" s="1126">
        <v>6</v>
      </c>
      <c r="W36" s="1120">
        <v>5</v>
      </c>
      <c r="X36" s="1128">
        <v>9</v>
      </c>
      <c r="Y36" s="1120">
        <v>5</v>
      </c>
      <c r="Z36" s="1120">
        <v>9</v>
      </c>
      <c r="AA36" s="1120">
        <v>8</v>
      </c>
      <c r="AB36" s="1120">
        <v>7</v>
      </c>
      <c r="AC36" s="1367">
        <v>9</v>
      </c>
      <c r="AD36" s="1353">
        <v>10</v>
      </c>
      <c r="AE36" s="739" t="s">
        <v>664</v>
      </c>
      <c r="AF36" s="46"/>
    </row>
    <row r="37" spans="1:32" ht="31.5" hidden="1" customHeight="1" x14ac:dyDescent="0.25">
      <c r="A37" s="99"/>
      <c r="B37" s="2340"/>
      <c r="C37" s="1124" t="s">
        <v>355</v>
      </c>
      <c r="D37" s="249" t="s">
        <v>356</v>
      </c>
      <c r="E37" s="385" t="s">
        <v>357</v>
      </c>
      <c r="F37" s="1130">
        <v>40.4</v>
      </c>
      <c r="G37" s="1123"/>
      <c r="H37" s="1123"/>
      <c r="I37" s="1123"/>
      <c r="J37" s="1123"/>
      <c r="K37" s="1123"/>
      <c r="L37" s="1123"/>
      <c r="M37" s="676"/>
      <c r="N37" s="2566"/>
      <c r="O37" s="2433"/>
      <c r="P37" s="2434"/>
      <c r="Q37" s="2432"/>
      <c r="R37" s="2433"/>
      <c r="S37" s="2434"/>
      <c r="T37" s="1123"/>
      <c r="U37" s="1123"/>
      <c r="V37" s="1126"/>
      <c r="W37" s="1120"/>
      <c r="X37" s="1128"/>
      <c r="Y37" s="1120"/>
      <c r="Z37" s="1120"/>
      <c r="AA37" s="1120"/>
      <c r="AB37" s="1120"/>
      <c r="AC37" s="1367"/>
      <c r="AD37" s="1353"/>
      <c r="AE37" s="1353"/>
      <c r="AF37" s="46"/>
    </row>
    <row r="38" spans="1:32" ht="31.5" hidden="1" customHeight="1" x14ac:dyDescent="0.25">
      <c r="A38" s="99"/>
      <c r="B38" s="2340"/>
      <c r="C38" s="1124" t="s">
        <v>359</v>
      </c>
      <c r="D38" s="249" t="s">
        <v>358</v>
      </c>
      <c r="E38" s="385" t="s">
        <v>357</v>
      </c>
      <c r="F38" s="1130">
        <v>27.8</v>
      </c>
      <c r="G38" s="1123"/>
      <c r="H38" s="1123"/>
      <c r="I38" s="1123"/>
      <c r="J38" s="1123"/>
      <c r="K38" s="1123"/>
      <c r="L38" s="1123"/>
      <c r="M38" s="676"/>
      <c r="N38" s="2566"/>
      <c r="O38" s="2433"/>
      <c r="P38" s="2434"/>
      <c r="Q38" s="2432"/>
      <c r="R38" s="2433"/>
      <c r="S38" s="2434"/>
      <c r="T38" s="1123"/>
      <c r="U38" s="1123"/>
      <c r="V38" s="1126"/>
      <c r="W38" s="1120"/>
      <c r="X38" s="1128"/>
      <c r="Y38" s="1120"/>
      <c r="Z38" s="1120"/>
      <c r="AA38" s="1120"/>
      <c r="AB38" s="1120"/>
      <c r="AC38" s="1367"/>
      <c r="AD38" s="1353"/>
      <c r="AE38" s="1353"/>
      <c r="AF38" s="46"/>
    </row>
    <row r="39" spans="1:32" x14ac:dyDescent="0.25">
      <c r="A39" s="99"/>
      <c r="B39" s="2340"/>
      <c r="C39" s="1124" t="s">
        <v>295</v>
      </c>
      <c r="D39" s="242" t="s">
        <v>304</v>
      </c>
      <c r="E39" s="385" t="s">
        <v>297</v>
      </c>
      <c r="F39" s="1130"/>
      <c r="G39" s="1122"/>
      <c r="H39" s="1126"/>
      <c r="I39" s="1126"/>
      <c r="J39" s="75"/>
      <c r="K39" s="75"/>
      <c r="L39" s="75"/>
      <c r="M39" s="1145"/>
      <c r="N39" s="745">
        <f>N40/N41</f>
        <v>9.0909090909090912E-2</v>
      </c>
      <c r="O39" s="184">
        <f t="shared" ref="O39:W39" si="1">O40/O41</f>
        <v>0.33333333333333331</v>
      </c>
      <c r="P39" s="184">
        <f t="shared" si="1"/>
        <v>0.4</v>
      </c>
      <c r="Q39" s="81">
        <f t="shared" si="1"/>
        <v>0.7</v>
      </c>
      <c r="R39" s="184">
        <f t="shared" si="1"/>
        <v>0.2857142857142857</v>
      </c>
      <c r="S39" s="184">
        <f t="shared" si="1"/>
        <v>0.33333333333333331</v>
      </c>
      <c r="T39" s="184">
        <f t="shared" si="1"/>
        <v>0.41666666666666669</v>
      </c>
      <c r="U39" s="81">
        <f t="shared" si="1"/>
        <v>0.72727272727272729</v>
      </c>
      <c r="V39" s="81">
        <f t="shared" si="1"/>
        <v>0.8666666666666667</v>
      </c>
      <c r="W39" s="81">
        <f t="shared" si="1"/>
        <v>0.83333333333333337</v>
      </c>
      <c r="X39" s="840">
        <v>0.93</v>
      </c>
      <c r="Y39" s="184">
        <v>0.375</v>
      </c>
      <c r="Z39" s="184">
        <v>0.72719999999999996</v>
      </c>
      <c r="AA39" s="184">
        <v>0.8</v>
      </c>
      <c r="AB39" s="184">
        <v>0.6</v>
      </c>
      <c r="AC39" s="840">
        <v>0.8125</v>
      </c>
      <c r="AD39" s="81">
        <v>0.9</v>
      </c>
      <c r="AE39" s="81">
        <v>0.8</v>
      </c>
      <c r="AF39" s="46"/>
    </row>
    <row r="40" spans="1:32" ht="15.75" hidden="1" customHeight="1" x14ac:dyDescent="0.25">
      <c r="A40" s="99"/>
      <c r="B40" s="2340"/>
      <c r="C40" s="1124" t="s">
        <v>295</v>
      </c>
      <c r="D40" s="242" t="s">
        <v>306</v>
      </c>
      <c r="E40" s="385" t="s">
        <v>297</v>
      </c>
      <c r="F40" s="1130"/>
      <c r="G40" s="122"/>
      <c r="H40" s="122"/>
      <c r="I40" s="122"/>
      <c r="J40" s="70"/>
      <c r="K40" s="70"/>
      <c r="L40" s="70"/>
      <c r="M40" s="741"/>
      <c r="N40" s="746">
        <v>1</v>
      </c>
      <c r="O40" s="70">
        <v>3</v>
      </c>
      <c r="P40" s="70">
        <v>4</v>
      </c>
      <c r="Q40" s="70">
        <v>7</v>
      </c>
      <c r="R40" s="70">
        <v>4</v>
      </c>
      <c r="S40" s="70">
        <v>1</v>
      </c>
      <c r="T40" s="70">
        <v>5</v>
      </c>
      <c r="U40" s="1120">
        <v>8</v>
      </c>
      <c r="V40" s="1126">
        <v>13</v>
      </c>
      <c r="W40" s="1120">
        <v>10</v>
      </c>
      <c r="X40" s="1128">
        <v>9</v>
      </c>
      <c r="Y40" s="1120"/>
      <c r="Z40" s="1120"/>
      <c r="AA40" s="1120"/>
      <c r="AB40" s="1120"/>
      <c r="AC40" s="1367"/>
      <c r="AD40" s="1353"/>
      <c r="AE40" s="1353"/>
      <c r="AF40" s="132"/>
    </row>
    <row r="41" spans="1:32" s="42" customFormat="1" ht="15.75" hidden="1" customHeight="1" x14ac:dyDescent="0.25">
      <c r="A41" s="121"/>
      <c r="B41" s="2340"/>
      <c r="C41" s="1124" t="s">
        <v>295</v>
      </c>
      <c r="D41" s="242" t="s">
        <v>344</v>
      </c>
      <c r="E41" s="385" t="s">
        <v>297</v>
      </c>
      <c r="F41" s="1131"/>
      <c r="G41" s="122"/>
      <c r="H41" s="122"/>
      <c r="I41" s="122"/>
      <c r="J41" s="122"/>
      <c r="K41" s="122"/>
      <c r="L41" s="122"/>
      <c r="M41" s="548"/>
      <c r="N41" s="747">
        <v>11</v>
      </c>
      <c r="O41" s="122">
        <v>9</v>
      </c>
      <c r="P41" s="122">
        <v>10</v>
      </c>
      <c r="Q41" s="122">
        <v>10</v>
      </c>
      <c r="R41" s="122">
        <v>14</v>
      </c>
      <c r="S41" s="122">
        <v>3</v>
      </c>
      <c r="T41" s="122">
        <v>12</v>
      </c>
      <c r="U41" s="1126">
        <v>11</v>
      </c>
      <c r="V41" s="1126">
        <v>15</v>
      </c>
      <c r="W41" s="1126">
        <v>12</v>
      </c>
      <c r="X41" s="123">
        <v>13</v>
      </c>
      <c r="Y41" s="1126"/>
      <c r="Z41" s="1126"/>
      <c r="AA41" s="1126"/>
      <c r="AB41" s="1126"/>
      <c r="AC41" s="123"/>
      <c r="AD41" s="1340"/>
      <c r="AE41" s="1340"/>
      <c r="AF41" s="132"/>
    </row>
    <row r="42" spans="1:32" s="42" customFormat="1" ht="31.5" hidden="1" customHeight="1" x14ac:dyDescent="0.25">
      <c r="A42" s="121"/>
      <c r="B42" s="2340"/>
      <c r="C42" s="1124" t="s">
        <v>359</v>
      </c>
      <c r="D42" s="246" t="s">
        <v>360</v>
      </c>
      <c r="E42" s="385" t="s">
        <v>357</v>
      </c>
      <c r="F42" s="1132">
        <v>0.32600000000000001</v>
      </c>
      <c r="G42" s="133"/>
      <c r="H42" s="133"/>
      <c r="I42" s="133"/>
      <c r="J42" s="133"/>
      <c r="K42" s="133"/>
      <c r="L42" s="133"/>
      <c r="M42" s="742"/>
      <c r="N42" s="2570"/>
      <c r="O42" s="2447"/>
      <c r="P42" s="2448"/>
      <c r="Q42" s="2446"/>
      <c r="R42" s="2447"/>
      <c r="S42" s="2448"/>
      <c r="T42" s="133"/>
      <c r="U42" s="1123"/>
      <c r="V42" s="1126"/>
      <c r="W42" s="1126"/>
      <c r="X42" s="123"/>
      <c r="Y42" s="1126"/>
      <c r="Z42" s="1126"/>
      <c r="AA42" s="1126"/>
      <c r="AB42" s="1126"/>
      <c r="AC42" s="123"/>
      <c r="AD42" s="1340"/>
      <c r="AE42" s="1340"/>
      <c r="AF42" s="132"/>
    </row>
    <row r="43" spans="1:32" s="42" customFormat="1" ht="31.5" hidden="1" customHeight="1" x14ac:dyDescent="0.25">
      <c r="A43" s="121"/>
      <c r="B43" s="2340"/>
      <c r="C43" s="1124" t="s">
        <v>359</v>
      </c>
      <c r="D43" s="246" t="s">
        <v>361</v>
      </c>
      <c r="E43" s="385" t="s">
        <v>357</v>
      </c>
      <c r="F43" s="1132">
        <v>0.29199999999999998</v>
      </c>
      <c r="G43" s="133"/>
      <c r="H43" s="133"/>
      <c r="I43" s="133"/>
      <c r="J43" s="133"/>
      <c r="K43" s="133"/>
      <c r="L43" s="133"/>
      <c r="M43" s="742"/>
      <c r="N43" s="2572"/>
      <c r="O43" s="2444"/>
      <c r="P43" s="2445"/>
      <c r="Q43" s="2446"/>
      <c r="R43" s="2447"/>
      <c r="S43" s="2448"/>
      <c r="T43" s="133"/>
      <c r="U43" s="1123"/>
      <c r="V43" s="1126"/>
      <c r="W43" s="1126"/>
      <c r="X43" s="123"/>
      <c r="Y43" s="1126"/>
      <c r="Z43" s="1126"/>
      <c r="AA43" s="1126"/>
      <c r="AB43" s="1126"/>
      <c r="AC43" s="123"/>
      <c r="AD43" s="1340"/>
      <c r="AE43" s="1340"/>
      <c r="AF43" s="132"/>
    </row>
    <row r="44" spans="1:32" x14ac:dyDescent="0.25">
      <c r="A44" s="99"/>
      <c r="B44" s="2340"/>
      <c r="C44" s="1124" t="s">
        <v>295</v>
      </c>
      <c r="D44" s="242" t="s">
        <v>307</v>
      </c>
      <c r="E44" s="385" t="s">
        <v>297</v>
      </c>
      <c r="F44" s="1130"/>
      <c r="G44" s="133"/>
      <c r="H44" s="70"/>
      <c r="I44" s="70"/>
      <c r="J44" s="70"/>
      <c r="K44" s="70">
        <v>1</v>
      </c>
      <c r="L44" s="70">
        <v>0</v>
      </c>
      <c r="M44" s="741">
        <v>0</v>
      </c>
      <c r="N44" s="747">
        <v>1</v>
      </c>
      <c r="O44" s="122">
        <v>0</v>
      </c>
      <c r="P44" s="122">
        <v>2</v>
      </c>
      <c r="Q44" s="122">
        <v>0</v>
      </c>
      <c r="R44" s="122">
        <v>0</v>
      </c>
      <c r="S44" s="122">
        <v>0</v>
      </c>
      <c r="T44" s="122">
        <v>0</v>
      </c>
      <c r="U44" s="1126">
        <v>0</v>
      </c>
      <c r="V44" s="1126">
        <v>0</v>
      </c>
      <c r="W44" s="1120">
        <v>0</v>
      </c>
      <c r="X44" s="1128">
        <v>0</v>
      </c>
      <c r="Y44" s="1120">
        <v>0</v>
      </c>
      <c r="Z44" s="1120">
        <v>0</v>
      </c>
      <c r="AA44" s="1120">
        <v>0</v>
      </c>
      <c r="AB44" s="1120">
        <v>0</v>
      </c>
      <c r="AC44" s="1367">
        <v>1</v>
      </c>
      <c r="AD44" s="1353">
        <v>0</v>
      </c>
      <c r="AE44" s="1353">
        <v>0</v>
      </c>
      <c r="AF44" s="46"/>
    </row>
    <row r="45" spans="1:32" ht="16.5" thickBot="1" x14ac:dyDescent="0.3">
      <c r="A45" s="99"/>
      <c r="B45" s="2340"/>
      <c r="C45" s="1124" t="s">
        <v>295</v>
      </c>
      <c r="D45" s="242" t="s">
        <v>308</v>
      </c>
      <c r="E45" s="385" t="s">
        <v>297</v>
      </c>
      <c r="F45" s="226"/>
      <c r="G45" s="607"/>
      <c r="H45" s="608"/>
      <c r="I45" s="608"/>
      <c r="J45" s="608"/>
      <c r="K45" s="608">
        <v>2</v>
      </c>
      <c r="L45" s="608">
        <v>2</v>
      </c>
      <c r="M45" s="1242">
        <v>2</v>
      </c>
      <c r="N45" s="1247">
        <v>3</v>
      </c>
      <c r="O45" s="609">
        <v>3</v>
      </c>
      <c r="P45" s="609">
        <v>4</v>
      </c>
      <c r="Q45" s="609">
        <v>4</v>
      </c>
      <c r="R45" s="609">
        <v>4</v>
      </c>
      <c r="S45" s="609">
        <v>4</v>
      </c>
      <c r="T45" s="609">
        <v>4</v>
      </c>
      <c r="U45" s="468">
        <v>4</v>
      </c>
      <c r="V45" s="468">
        <v>3</v>
      </c>
      <c r="W45" s="96">
        <v>3</v>
      </c>
      <c r="X45" s="119">
        <v>3</v>
      </c>
      <c r="Y45" s="1120">
        <v>3</v>
      </c>
      <c r="Z45" s="1120">
        <v>0</v>
      </c>
      <c r="AA45" s="1120">
        <v>0</v>
      </c>
      <c r="AB45" s="1120">
        <v>0</v>
      </c>
      <c r="AC45" s="1367">
        <v>1</v>
      </c>
      <c r="AD45" s="1353">
        <v>1</v>
      </c>
      <c r="AE45" s="1353">
        <v>1</v>
      </c>
      <c r="AF45" s="46"/>
    </row>
    <row r="46" spans="1:32" ht="16.5" hidden="1" customHeight="1" thickBot="1" x14ac:dyDescent="0.3">
      <c r="A46" s="99"/>
      <c r="B46" s="2340"/>
      <c r="C46" s="1295" t="s">
        <v>295</v>
      </c>
      <c r="D46" s="242" t="s">
        <v>309</v>
      </c>
      <c r="E46" s="391" t="s">
        <v>297</v>
      </c>
      <c r="F46" s="169" t="s">
        <v>195</v>
      </c>
      <c r="G46" s="601">
        <f>G47/G48</f>
        <v>0.27578837117137517</v>
      </c>
      <c r="H46" s="602"/>
      <c r="I46" s="602"/>
      <c r="J46" s="583">
        <f>J47/J48</f>
        <v>0.21500503524672709</v>
      </c>
      <c r="K46" s="583">
        <f>K47/K48</f>
        <v>0.28391167192429023</v>
      </c>
      <c r="L46" s="583">
        <f t="shared" ref="L46:U46" si="2">L47/L48</f>
        <v>0.29857560262965671</v>
      </c>
      <c r="M46" s="1283">
        <f t="shared" si="2"/>
        <v>0.28564593301435409</v>
      </c>
      <c r="N46" s="1284">
        <f t="shared" si="2"/>
        <v>0.33273284092956223</v>
      </c>
      <c r="O46" s="583">
        <f t="shared" si="2"/>
        <v>0.28725701943844495</v>
      </c>
      <c r="P46" s="583">
        <f t="shared" si="2"/>
        <v>0.2623561821422784</v>
      </c>
      <c r="Q46" s="583">
        <f t="shared" si="2"/>
        <v>0.3074346952444742</v>
      </c>
      <c r="R46" s="583">
        <f t="shared" si="2"/>
        <v>0.28391537944929485</v>
      </c>
      <c r="S46" s="583">
        <f t="shared" si="2"/>
        <v>0.25560375994215473</v>
      </c>
      <c r="T46" s="583">
        <f t="shared" si="2"/>
        <v>0.22388059701492538</v>
      </c>
      <c r="U46" s="583">
        <f t="shared" si="2"/>
        <v>0.27541093592754107</v>
      </c>
      <c r="V46" s="603"/>
      <c r="W46" s="83"/>
      <c r="X46" s="84"/>
      <c r="Y46" s="1120"/>
      <c r="Z46" s="1120"/>
      <c r="AA46" s="1120"/>
      <c r="AB46" s="1120"/>
      <c r="AC46" s="1367"/>
      <c r="AD46" s="1353"/>
      <c r="AE46" s="1353"/>
      <c r="AF46" s="142"/>
    </row>
    <row r="47" spans="1:32" ht="16.5" hidden="1" customHeight="1" thickBot="1" x14ac:dyDescent="0.3">
      <c r="A47" s="99"/>
      <c r="B47" s="2340"/>
      <c r="C47" s="1295" t="s">
        <v>295</v>
      </c>
      <c r="D47" s="242" t="s">
        <v>313</v>
      </c>
      <c r="E47" s="391" t="s">
        <v>297</v>
      </c>
      <c r="F47" s="1130"/>
      <c r="G47" s="1123">
        <f>SUM(J47:U47)</f>
        <v>19485</v>
      </c>
      <c r="H47" s="1120"/>
      <c r="I47" s="1120"/>
      <c r="J47" s="76">
        <v>1281</v>
      </c>
      <c r="K47" s="77">
        <v>1710</v>
      </c>
      <c r="L47" s="1120">
        <v>1635</v>
      </c>
      <c r="M47" s="1128">
        <v>1791</v>
      </c>
      <c r="N47" s="1285">
        <v>1847</v>
      </c>
      <c r="O47" s="450">
        <v>1729</v>
      </c>
      <c r="P47" s="1120">
        <v>1619</v>
      </c>
      <c r="Q47" s="1120">
        <v>1836</v>
      </c>
      <c r="R47" s="1120">
        <v>1691</v>
      </c>
      <c r="S47" s="1120">
        <v>1414</v>
      </c>
      <c r="T47" s="1120">
        <v>1290</v>
      </c>
      <c r="U47" s="1120">
        <v>1642</v>
      </c>
      <c r="V47" s="286"/>
      <c r="W47" s="1120"/>
      <c r="X47" s="1128"/>
      <c r="Y47" s="1120"/>
      <c r="Z47" s="1120"/>
      <c r="AA47" s="1120"/>
      <c r="AB47" s="1120"/>
      <c r="AC47" s="1367"/>
      <c r="AD47" s="1353"/>
      <c r="AE47" s="1353"/>
      <c r="AF47" s="142"/>
    </row>
    <row r="48" spans="1:32" ht="16.5" hidden="1" customHeight="1" thickBot="1" x14ac:dyDescent="0.3">
      <c r="A48" s="99"/>
      <c r="B48" s="2340"/>
      <c r="C48" s="1295" t="s">
        <v>295</v>
      </c>
      <c r="D48" s="242" t="s">
        <v>314</v>
      </c>
      <c r="E48" s="391" t="s">
        <v>297</v>
      </c>
      <c r="F48" s="1130"/>
      <c r="G48" s="1123">
        <f>SUM(J48:U48)</f>
        <v>70652</v>
      </c>
      <c r="H48" s="1120"/>
      <c r="I48" s="1120"/>
      <c r="J48" s="79">
        <v>5958</v>
      </c>
      <c r="K48" s="80">
        <v>6023</v>
      </c>
      <c r="L48" s="1120">
        <v>5476</v>
      </c>
      <c r="M48" s="1128">
        <v>6270</v>
      </c>
      <c r="N48" s="1285">
        <v>5551</v>
      </c>
      <c r="O48" s="450">
        <v>6019</v>
      </c>
      <c r="P48" s="1120">
        <v>6171</v>
      </c>
      <c r="Q48" s="1120">
        <v>5972</v>
      </c>
      <c r="R48" s="1120">
        <v>5956</v>
      </c>
      <c r="S48" s="1126">
        <v>5532</v>
      </c>
      <c r="T48" s="1126">
        <v>5762</v>
      </c>
      <c r="U48" s="1126">
        <v>5962</v>
      </c>
      <c r="V48" s="286"/>
      <c r="W48" s="1120"/>
      <c r="X48" s="1128"/>
      <c r="Y48" s="1120"/>
      <c r="Z48" s="1120"/>
      <c r="AA48" s="1120"/>
      <c r="AB48" s="1120"/>
      <c r="AC48" s="1367"/>
      <c r="AD48" s="1353"/>
      <c r="AE48" s="1353"/>
      <c r="AF48" s="142"/>
    </row>
    <row r="49" spans="1:34" ht="16.5" hidden="1" customHeight="1" thickBot="1" x14ac:dyDescent="0.3">
      <c r="A49" s="99"/>
      <c r="B49" s="2340"/>
      <c r="C49" s="1295" t="s">
        <v>295</v>
      </c>
      <c r="D49" s="242" t="s">
        <v>310</v>
      </c>
      <c r="E49" s="391" t="s">
        <v>297</v>
      </c>
      <c r="F49" s="1130" t="s">
        <v>196</v>
      </c>
      <c r="G49" s="1123"/>
      <c r="H49" s="1120"/>
      <c r="I49" s="1120"/>
      <c r="J49" s="69">
        <v>0.96</v>
      </c>
      <c r="K49" s="69">
        <v>0.97</v>
      </c>
      <c r="L49" s="69">
        <v>0.96</v>
      </c>
      <c r="M49" s="552">
        <v>0.98</v>
      </c>
      <c r="N49" s="824">
        <v>0.99</v>
      </c>
      <c r="O49" s="69">
        <v>0.99</v>
      </c>
      <c r="P49" s="69">
        <v>0.99</v>
      </c>
      <c r="Q49" s="69">
        <v>0.99</v>
      </c>
      <c r="R49" s="69">
        <v>0.98</v>
      </c>
      <c r="S49" s="69">
        <v>0.98</v>
      </c>
      <c r="T49" s="69">
        <v>0.98</v>
      </c>
      <c r="U49" s="1123"/>
      <c r="V49" s="286"/>
      <c r="W49" s="1120"/>
      <c r="X49" s="1128"/>
      <c r="Y49" s="1120"/>
      <c r="Z49" s="1120"/>
      <c r="AA49" s="1120"/>
      <c r="AB49" s="1120"/>
      <c r="AC49" s="1367"/>
      <c r="AD49" s="1353"/>
      <c r="AE49" s="1353"/>
      <c r="AF49" s="142"/>
    </row>
    <row r="50" spans="1:34" ht="16.5" customHeight="1" x14ac:dyDescent="0.25">
      <c r="A50" s="99"/>
      <c r="B50" s="2340"/>
      <c r="C50" s="1124" t="s">
        <v>295</v>
      </c>
      <c r="D50" s="242" t="s">
        <v>594</v>
      </c>
      <c r="E50" s="239" t="s">
        <v>297</v>
      </c>
      <c r="F50" s="169"/>
      <c r="G50" s="1140"/>
      <c r="H50" s="83"/>
      <c r="I50" s="83"/>
      <c r="J50" s="950"/>
      <c r="K50" s="950"/>
      <c r="L50" s="950"/>
      <c r="M50" s="1270"/>
      <c r="N50" s="825"/>
      <c r="O50" s="307"/>
      <c r="P50" s="307"/>
      <c r="Q50" s="69">
        <v>0.625</v>
      </c>
      <c r="R50" s="69">
        <v>0.6</v>
      </c>
      <c r="S50" s="69">
        <v>0.66700000000000004</v>
      </c>
      <c r="T50" s="69">
        <v>0.65200000000000002</v>
      </c>
      <c r="U50" s="1152">
        <v>0.629</v>
      </c>
      <c r="V50" s="1152">
        <v>0.66700000000000004</v>
      </c>
      <c r="W50" s="56">
        <v>0.60599999999999998</v>
      </c>
      <c r="X50" s="56">
        <v>0.51200000000000001</v>
      </c>
      <c r="Y50" s="69">
        <v>0.42</v>
      </c>
      <c r="Z50" s="69">
        <v>0.5</v>
      </c>
      <c r="AA50" s="56">
        <v>0.54700000000000004</v>
      </c>
      <c r="AB50" s="56">
        <v>0.77500000000000002</v>
      </c>
      <c r="AC50" s="553">
        <v>0.88200000000000001</v>
      </c>
      <c r="AD50" s="56">
        <v>0.79400000000000004</v>
      </c>
      <c r="AE50" s="56">
        <v>0.83099999999999996</v>
      </c>
      <c r="AF50" s="142"/>
    </row>
    <row r="51" spans="1:34" ht="16.5" customHeight="1" x14ac:dyDescent="0.25">
      <c r="A51" s="99"/>
      <c r="B51" s="2340"/>
      <c r="C51" s="1124" t="s">
        <v>295</v>
      </c>
      <c r="D51" s="242" t="s">
        <v>595</v>
      </c>
      <c r="E51" s="239" t="s">
        <v>297</v>
      </c>
      <c r="F51" s="169"/>
      <c r="G51" s="1140"/>
      <c r="H51" s="83"/>
      <c r="I51" s="83"/>
      <c r="J51" s="950"/>
      <c r="K51" s="950"/>
      <c r="L51" s="950"/>
      <c r="M51" s="1270"/>
      <c r="N51" s="825"/>
      <c r="O51" s="307"/>
      <c r="P51" s="307"/>
      <c r="Q51" s="69">
        <v>0.2</v>
      </c>
      <c r="R51" s="69">
        <v>0.3</v>
      </c>
      <c r="S51" s="69">
        <v>0.33300000000000002</v>
      </c>
      <c r="T51" s="69">
        <v>0.26100000000000001</v>
      </c>
      <c r="U51" s="1152">
        <v>0.25900000000000001</v>
      </c>
      <c r="V51" s="1152">
        <v>0.29599999999999999</v>
      </c>
      <c r="W51" s="56">
        <v>0.27300000000000002</v>
      </c>
      <c r="X51" s="56">
        <v>0.24399999999999999</v>
      </c>
      <c r="Y51" s="69">
        <v>0.2</v>
      </c>
      <c r="Z51" s="56">
        <v>0.23400000000000001</v>
      </c>
      <c r="AA51" s="56">
        <v>0.29299999999999998</v>
      </c>
      <c r="AB51" s="56">
        <v>0.68899999999999995</v>
      </c>
      <c r="AC51" s="553">
        <v>0.86199999999999999</v>
      </c>
      <c r="AD51" s="56">
        <v>0.746</v>
      </c>
      <c r="AE51" s="56">
        <v>0.81399999999999995</v>
      </c>
      <c r="AF51" s="142"/>
    </row>
    <row r="52" spans="1:34" ht="23.25" thickBot="1" x14ac:dyDescent="0.3">
      <c r="A52" s="99"/>
      <c r="B52" s="2340"/>
      <c r="C52" s="1125" t="s">
        <v>295</v>
      </c>
      <c r="D52" s="243" t="s">
        <v>607</v>
      </c>
      <c r="E52" s="387" t="s">
        <v>297</v>
      </c>
      <c r="F52" s="226"/>
      <c r="G52" s="1141"/>
      <c r="H52" s="1141"/>
      <c r="I52" s="1141"/>
      <c r="J52" s="1141"/>
      <c r="K52" s="1141"/>
      <c r="L52" s="1141"/>
      <c r="M52" s="883"/>
      <c r="N52" s="645"/>
      <c r="O52" s="1141"/>
      <c r="P52" s="1141"/>
      <c r="Q52" s="1141"/>
      <c r="R52" s="1141"/>
      <c r="S52" s="1141"/>
      <c r="T52" s="1141"/>
      <c r="U52" s="1141"/>
      <c r="V52" s="1141"/>
      <c r="W52" s="1296"/>
      <c r="X52" s="1297"/>
      <c r="Y52" s="1296"/>
      <c r="Z52" s="1298">
        <v>3</v>
      </c>
      <c r="AA52" s="1298">
        <v>2</v>
      </c>
      <c r="AB52" s="1298">
        <v>2</v>
      </c>
      <c r="AC52" s="1412">
        <v>2</v>
      </c>
      <c r="AD52" s="65">
        <v>6</v>
      </c>
      <c r="AE52" s="739" t="s">
        <v>664</v>
      </c>
      <c r="AF52" s="46"/>
      <c r="AG52" s="44"/>
      <c r="AH52" s="44"/>
    </row>
    <row r="53" spans="1:34" x14ac:dyDescent="0.25">
      <c r="A53" s="99"/>
      <c r="B53" s="2340"/>
      <c r="C53" s="2372" t="s">
        <v>321</v>
      </c>
      <c r="D53" s="2369" t="s">
        <v>474</v>
      </c>
      <c r="E53" s="2573" t="s">
        <v>473</v>
      </c>
      <c r="F53" s="2576" t="s">
        <v>464</v>
      </c>
      <c r="G53" s="2577"/>
      <c r="H53" s="2577"/>
      <c r="I53" s="2577"/>
      <c r="J53" s="2577"/>
      <c r="K53" s="2577"/>
      <c r="L53" s="2577"/>
      <c r="M53" s="2577"/>
      <c r="N53" s="2577"/>
      <c r="O53" s="2577"/>
      <c r="P53" s="2577"/>
      <c r="Q53" s="2577"/>
      <c r="R53" s="2577"/>
      <c r="S53" s="2367">
        <v>2</v>
      </c>
      <c r="T53" s="2367"/>
      <c r="U53" s="2367"/>
      <c r="V53" s="2367"/>
      <c r="W53" s="2392"/>
      <c r="X53" s="2393"/>
      <c r="Y53" s="2393"/>
      <c r="Z53" s="2393"/>
      <c r="AA53" s="2393"/>
      <c r="AB53" s="2393"/>
      <c r="AC53" s="2393"/>
      <c r="AD53" s="2393"/>
      <c r="AE53" s="2394"/>
      <c r="AF53" s="142"/>
    </row>
    <row r="54" spans="1:34" x14ac:dyDescent="0.25">
      <c r="A54" s="99"/>
      <c r="B54" s="2340"/>
      <c r="C54" s="2373"/>
      <c r="D54" s="2370"/>
      <c r="E54" s="2573"/>
      <c r="F54" s="2382" t="s">
        <v>465</v>
      </c>
      <c r="G54" s="2383"/>
      <c r="H54" s="2383"/>
      <c r="I54" s="2383"/>
      <c r="J54" s="2383"/>
      <c r="K54" s="2383"/>
      <c r="L54" s="2383"/>
      <c r="M54" s="2383"/>
      <c r="N54" s="2383"/>
      <c r="O54" s="2383"/>
      <c r="P54" s="2383"/>
      <c r="Q54" s="2383"/>
      <c r="R54" s="2383"/>
      <c r="S54" s="2412">
        <v>1</v>
      </c>
      <c r="T54" s="2412"/>
      <c r="U54" s="2412"/>
      <c r="V54" s="2412"/>
      <c r="W54" s="2392"/>
      <c r="X54" s="2393"/>
      <c r="Y54" s="2393"/>
      <c r="Z54" s="2393"/>
      <c r="AA54" s="2393"/>
      <c r="AB54" s="2393"/>
      <c r="AC54" s="2393"/>
      <c r="AD54" s="2393"/>
      <c r="AE54" s="2394"/>
      <c r="AF54" s="142"/>
    </row>
    <row r="55" spans="1:34" x14ac:dyDescent="0.25">
      <c r="A55" s="99"/>
      <c r="B55" s="2340"/>
      <c r="C55" s="2373"/>
      <c r="D55" s="2370"/>
      <c r="E55" s="2573"/>
      <c r="F55" s="2382" t="s">
        <v>466</v>
      </c>
      <c r="G55" s="2383"/>
      <c r="H55" s="2383"/>
      <c r="I55" s="2383"/>
      <c r="J55" s="2383"/>
      <c r="K55" s="2383"/>
      <c r="L55" s="2383"/>
      <c r="M55" s="2383"/>
      <c r="N55" s="2383"/>
      <c r="O55" s="2383"/>
      <c r="P55" s="2383"/>
      <c r="Q55" s="2383"/>
      <c r="R55" s="2383"/>
      <c r="S55" s="2355">
        <v>2</v>
      </c>
      <c r="T55" s="2355"/>
      <c r="U55" s="2355"/>
      <c r="V55" s="2355"/>
      <c r="W55" s="2392"/>
      <c r="X55" s="2393"/>
      <c r="Y55" s="2393"/>
      <c r="Z55" s="2393"/>
      <c r="AA55" s="2393"/>
      <c r="AB55" s="2393"/>
      <c r="AC55" s="2393"/>
      <c r="AD55" s="2393"/>
      <c r="AE55" s="2394"/>
      <c r="AF55" s="142"/>
    </row>
    <row r="56" spans="1:34" x14ac:dyDescent="0.25">
      <c r="A56" s="99"/>
      <c r="B56" s="2340"/>
      <c r="C56" s="2373"/>
      <c r="D56" s="2370"/>
      <c r="E56" s="2573"/>
      <c r="F56" s="2382" t="s">
        <v>467</v>
      </c>
      <c r="G56" s="2383"/>
      <c r="H56" s="2383"/>
      <c r="I56" s="2383"/>
      <c r="J56" s="2383"/>
      <c r="K56" s="2383"/>
      <c r="L56" s="2383"/>
      <c r="M56" s="2383"/>
      <c r="N56" s="2383"/>
      <c r="O56" s="2383"/>
      <c r="P56" s="2383"/>
      <c r="Q56" s="2383"/>
      <c r="R56" s="2383"/>
      <c r="S56" s="2355">
        <v>2</v>
      </c>
      <c r="T56" s="2355"/>
      <c r="U56" s="2355"/>
      <c r="V56" s="2355"/>
      <c r="W56" s="2392"/>
      <c r="X56" s="2393"/>
      <c r="Y56" s="2393"/>
      <c r="Z56" s="2393"/>
      <c r="AA56" s="2393"/>
      <c r="AB56" s="2393"/>
      <c r="AC56" s="2393"/>
      <c r="AD56" s="2393"/>
      <c r="AE56" s="2394"/>
      <c r="AF56" s="142"/>
    </row>
    <row r="57" spans="1:34" x14ac:dyDescent="0.25">
      <c r="A57" s="99"/>
      <c r="B57" s="2340"/>
      <c r="C57" s="2373"/>
      <c r="D57" s="2370"/>
      <c r="E57" s="2573"/>
      <c r="F57" s="2382" t="s">
        <v>468</v>
      </c>
      <c r="G57" s="2383"/>
      <c r="H57" s="2383"/>
      <c r="I57" s="2383"/>
      <c r="J57" s="2383"/>
      <c r="K57" s="2383"/>
      <c r="L57" s="2383"/>
      <c r="M57" s="2383"/>
      <c r="N57" s="2383"/>
      <c r="O57" s="2383"/>
      <c r="P57" s="2383"/>
      <c r="Q57" s="2383"/>
      <c r="R57" s="2383"/>
      <c r="S57" s="2355">
        <v>2</v>
      </c>
      <c r="T57" s="2355"/>
      <c r="U57" s="2355"/>
      <c r="V57" s="2355"/>
      <c r="W57" s="2392"/>
      <c r="X57" s="2393"/>
      <c r="Y57" s="2393"/>
      <c r="Z57" s="2393"/>
      <c r="AA57" s="2393"/>
      <c r="AB57" s="2393"/>
      <c r="AC57" s="2393"/>
      <c r="AD57" s="2393"/>
      <c r="AE57" s="2394"/>
      <c r="AF57" s="142"/>
    </row>
    <row r="58" spans="1:34" x14ac:dyDescent="0.25">
      <c r="A58" s="99"/>
      <c r="B58" s="2340"/>
      <c r="C58" s="2373"/>
      <c r="D58" s="2370"/>
      <c r="E58" s="2573"/>
      <c r="F58" s="2382" t="s">
        <v>470</v>
      </c>
      <c r="G58" s="2383"/>
      <c r="H58" s="2383"/>
      <c r="I58" s="2383"/>
      <c r="J58" s="2383"/>
      <c r="K58" s="2383"/>
      <c r="L58" s="2383"/>
      <c r="M58" s="2383"/>
      <c r="N58" s="2383"/>
      <c r="O58" s="2383"/>
      <c r="P58" s="2383"/>
      <c r="Q58" s="2383"/>
      <c r="R58" s="2383"/>
      <c r="S58" s="2355">
        <v>2</v>
      </c>
      <c r="T58" s="2355"/>
      <c r="U58" s="2355"/>
      <c r="V58" s="2355"/>
      <c r="W58" s="2392"/>
      <c r="X58" s="2393"/>
      <c r="Y58" s="2393"/>
      <c r="Z58" s="2393"/>
      <c r="AA58" s="2393"/>
      <c r="AB58" s="2393"/>
      <c r="AC58" s="2393"/>
      <c r="AD58" s="2393"/>
      <c r="AE58" s="2394"/>
      <c r="AF58" s="142"/>
    </row>
    <row r="59" spans="1:34" x14ac:dyDescent="0.25">
      <c r="A59" s="99"/>
      <c r="B59" s="2340"/>
      <c r="C59" s="2373"/>
      <c r="D59" s="2370"/>
      <c r="E59" s="2573"/>
      <c r="F59" s="2382" t="s">
        <v>469</v>
      </c>
      <c r="G59" s="2383"/>
      <c r="H59" s="2383"/>
      <c r="I59" s="2383"/>
      <c r="J59" s="2383"/>
      <c r="K59" s="2383"/>
      <c r="L59" s="2383"/>
      <c r="M59" s="2383"/>
      <c r="N59" s="2383"/>
      <c r="O59" s="2383"/>
      <c r="P59" s="2383"/>
      <c r="Q59" s="2383"/>
      <c r="R59" s="2383"/>
      <c r="S59" s="2355">
        <v>2</v>
      </c>
      <c r="T59" s="2355"/>
      <c r="U59" s="2355"/>
      <c r="V59" s="2355"/>
      <c r="W59" s="2392"/>
      <c r="X59" s="2393"/>
      <c r="Y59" s="2393"/>
      <c r="Z59" s="2393"/>
      <c r="AA59" s="2393"/>
      <c r="AB59" s="2393"/>
      <c r="AC59" s="2393"/>
      <c r="AD59" s="2393"/>
      <c r="AE59" s="2394"/>
      <c r="AF59" s="142"/>
    </row>
    <row r="60" spans="1:34" x14ac:dyDescent="0.25">
      <c r="A60" s="99"/>
      <c r="B60" s="2340"/>
      <c r="C60" s="2373"/>
      <c r="D60" s="2370"/>
      <c r="E60" s="2573"/>
      <c r="F60" s="2407" t="s">
        <v>471</v>
      </c>
      <c r="G60" s="2407"/>
      <c r="H60" s="2407"/>
      <c r="I60" s="2407"/>
      <c r="J60" s="2407"/>
      <c r="K60" s="2407"/>
      <c r="L60" s="2407"/>
      <c r="M60" s="2407"/>
      <c r="N60" s="2407"/>
      <c r="O60" s="2407"/>
      <c r="P60" s="2407"/>
      <c r="Q60" s="2407"/>
      <c r="R60" s="2382"/>
      <c r="S60" s="2355">
        <v>2</v>
      </c>
      <c r="T60" s="2355"/>
      <c r="U60" s="2355"/>
      <c r="V60" s="2355"/>
      <c r="W60" s="2392"/>
      <c r="X60" s="2393"/>
      <c r="Y60" s="2393"/>
      <c r="Z60" s="2393"/>
      <c r="AA60" s="2393"/>
      <c r="AB60" s="2393"/>
      <c r="AC60" s="2393"/>
      <c r="AD60" s="2393"/>
      <c r="AE60" s="2394"/>
      <c r="AF60" s="142"/>
    </row>
    <row r="61" spans="1:34" ht="16.5" thickBot="1" x14ac:dyDescent="0.3">
      <c r="A61" s="99"/>
      <c r="B61" s="2341"/>
      <c r="C61" s="2374"/>
      <c r="D61" s="2371"/>
      <c r="E61" s="2573"/>
      <c r="F61" s="2578" t="s">
        <v>472</v>
      </c>
      <c r="G61" s="2578"/>
      <c r="H61" s="2578"/>
      <c r="I61" s="2578"/>
      <c r="J61" s="2578"/>
      <c r="K61" s="2578"/>
      <c r="L61" s="2578"/>
      <c r="M61" s="2578"/>
      <c r="N61" s="2578"/>
      <c r="O61" s="2578"/>
      <c r="P61" s="2578"/>
      <c r="Q61" s="2578"/>
      <c r="R61" s="2579"/>
      <c r="S61" s="2580">
        <v>2</v>
      </c>
      <c r="T61" s="2580"/>
      <c r="U61" s="2580"/>
      <c r="V61" s="2580"/>
      <c r="W61" s="2392"/>
      <c r="X61" s="2393"/>
      <c r="Y61" s="2393"/>
      <c r="Z61" s="2393"/>
      <c r="AA61" s="2393"/>
      <c r="AB61" s="2393"/>
      <c r="AC61" s="2393"/>
      <c r="AD61" s="2393"/>
      <c r="AE61" s="2394"/>
      <c r="AF61" s="142"/>
    </row>
    <row r="62" spans="1:34" s="46" customFormat="1" x14ac:dyDescent="0.25">
      <c r="A62" s="2552" t="s">
        <v>428</v>
      </c>
      <c r="B62" s="2438" t="s">
        <v>440</v>
      </c>
      <c r="C62" s="2514" t="s">
        <v>295</v>
      </c>
      <c r="D62" s="245" t="s">
        <v>362</v>
      </c>
      <c r="E62" s="2449" t="s">
        <v>297</v>
      </c>
      <c r="F62" s="2539"/>
      <c r="G62" s="2454"/>
      <c r="H62" s="93"/>
      <c r="I62" s="93"/>
      <c r="J62" s="95"/>
      <c r="K62" s="95"/>
      <c r="L62" s="95"/>
      <c r="M62" s="217"/>
      <c r="N62" s="2563" t="s">
        <v>427</v>
      </c>
      <c r="O62" s="2468"/>
      <c r="P62" s="2468"/>
      <c r="Q62" s="2468"/>
      <c r="R62" s="2468"/>
      <c r="S62" s="2468"/>
      <c r="T62" s="1191">
        <v>0.96</v>
      </c>
      <c r="U62" s="374">
        <v>0.96</v>
      </c>
      <c r="V62" s="357">
        <v>0.93</v>
      </c>
      <c r="W62" s="357">
        <v>0.94</v>
      </c>
      <c r="X62" s="611">
        <v>0.96</v>
      </c>
      <c r="Y62" s="398">
        <v>0.96</v>
      </c>
      <c r="Z62" s="357">
        <v>0.93</v>
      </c>
      <c r="AA62" s="398">
        <v>1</v>
      </c>
      <c r="AB62" s="398">
        <v>0.98</v>
      </c>
      <c r="AC62" s="699">
        <v>0.93</v>
      </c>
      <c r="AD62" s="753">
        <v>0.95</v>
      </c>
      <c r="AE62" s="820">
        <v>1.06</v>
      </c>
      <c r="AF62" s="142"/>
    </row>
    <row r="63" spans="1:34" s="46" customFormat="1" x14ac:dyDescent="0.25">
      <c r="A63" s="2553"/>
      <c r="B63" s="2439"/>
      <c r="C63" s="2507"/>
      <c r="D63" s="242" t="s">
        <v>364</v>
      </c>
      <c r="E63" s="2450"/>
      <c r="F63" s="2540"/>
      <c r="G63" s="2455"/>
      <c r="H63" s="51"/>
      <c r="I63" s="51"/>
      <c r="J63" s="88"/>
      <c r="K63" s="88"/>
      <c r="L63" s="88"/>
      <c r="M63" s="215"/>
      <c r="N63" s="2564"/>
      <c r="O63" s="2471"/>
      <c r="P63" s="2471"/>
      <c r="Q63" s="2471"/>
      <c r="R63" s="2471"/>
      <c r="S63" s="2471"/>
      <c r="T63" s="1192">
        <v>9.4</v>
      </c>
      <c r="U63" s="219">
        <v>8.5</v>
      </c>
      <c r="V63" s="399">
        <v>8.5</v>
      </c>
      <c r="W63" s="228">
        <v>8</v>
      </c>
      <c r="X63" s="817">
        <v>7.7</v>
      </c>
      <c r="Y63" s="399">
        <v>8.3000000000000007</v>
      </c>
      <c r="Z63" s="399">
        <v>7.6</v>
      </c>
      <c r="AA63" s="399">
        <v>7.7</v>
      </c>
      <c r="AB63" s="399">
        <v>7.5</v>
      </c>
      <c r="AC63" s="817">
        <v>7.3</v>
      </c>
      <c r="AD63" s="399">
        <v>7.8</v>
      </c>
      <c r="AE63" s="399">
        <v>8.8000000000000007</v>
      </c>
      <c r="AF63" s="142"/>
    </row>
    <row r="64" spans="1:34" s="46" customFormat="1" x14ac:dyDescent="0.25">
      <c r="A64" s="2553"/>
      <c r="B64" s="2439"/>
      <c r="C64" s="2507"/>
      <c r="D64" s="99" t="s">
        <v>383</v>
      </c>
      <c r="E64" s="2450"/>
      <c r="F64" s="2540"/>
      <c r="G64" s="2455"/>
      <c r="H64" s="51"/>
      <c r="I64" s="51"/>
      <c r="J64" s="51"/>
      <c r="K64" s="51"/>
      <c r="L64" s="51"/>
      <c r="M64" s="51"/>
      <c r="N64" s="2564"/>
      <c r="O64" s="2471"/>
      <c r="P64" s="2471"/>
      <c r="Q64" s="2471"/>
      <c r="R64" s="2471"/>
      <c r="S64" s="2471"/>
      <c r="T64" s="1193">
        <v>1.5</v>
      </c>
      <c r="U64" s="222">
        <v>1</v>
      </c>
      <c r="V64" s="168">
        <v>3</v>
      </c>
      <c r="W64" s="163">
        <v>0.5</v>
      </c>
      <c r="X64" s="556">
        <v>2</v>
      </c>
      <c r="Y64" s="164">
        <v>2</v>
      </c>
      <c r="Z64" s="168">
        <v>2.5</v>
      </c>
      <c r="AA64" s="164">
        <v>1</v>
      </c>
      <c r="AB64" s="164">
        <v>1</v>
      </c>
      <c r="AC64" s="556">
        <v>2</v>
      </c>
      <c r="AD64" s="164">
        <v>1.5</v>
      </c>
      <c r="AE64" s="164">
        <v>1</v>
      </c>
      <c r="AF64" s="142"/>
    </row>
    <row r="65" spans="1:32" s="46" customFormat="1" x14ac:dyDescent="0.25">
      <c r="A65" s="2553"/>
      <c r="B65" s="2439"/>
      <c r="C65" s="2507"/>
      <c r="D65" s="248" t="s">
        <v>384</v>
      </c>
      <c r="E65" s="2450"/>
      <c r="F65" s="2540"/>
      <c r="G65" s="2455"/>
      <c r="H65" s="51"/>
      <c r="I65" s="51"/>
      <c r="J65" s="51"/>
      <c r="K65" s="51"/>
      <c r="L65" s="51"/>
      <c r="M65" s="51"/>
      <c r="N65" s="2564"/>
      <c r="O65" s="2471"/>
      <c r="P65" s="2471"/>
      <c r="Q65" s="2471"/>
      <c r="R65" s="2471"/>
      <c r="S65" s="2471"/>
      <c r="T65" s="1194">
        <v>3</v>
      </c>
      <c r="U65" s="221">
        <v>1</v>
      </c>
      <c r="V65" s="164">
        <v>0.5</v>
      </c>
      <c r="W65" s="168">
        <v>1</v>
      </c>
      <c r="X65" s="556">
        <v>0.5</v>
      </c>
      <c r="Y65" s="164">
        <v>0.5</v>
      </c>
      <c r="Z65" s="168">
        <v>1.5</v>
      </c>
      <c r="AA65" s="164">
        <v>2</v>
      </c>
      <c r="AB65" s="163">
        <v>0</v>
      </c>
      <c r="AC65" s="557">
        <v>2</v>
      </c>
      <c r="AD65" s="167">
        <v>2</v>
      </c>
      <c r="AE65" s="163">
        <v>0</v>
      </c>
      <c r="AF65" s="142"/>
    </row>
    <row r="66" spans="1:32" s="46" customFormat="1" x14ac:dyDescent="0.25">
      <c r="A66" s="2553"/>
      <c r="B66" s="2439"/>
      <c r="C66" s="2507"/>
      <c r="D66" s="248" t="s">
        <v>386</v>
      </c>
      <c r="E66" s="2450"/>
      <c r="F66" s="2540"/>
      <c r="G66" s="2455"/>
      <c r="H66" s="51"/>
      <c r="I66" s="51"/>
      <c r="J66" s="51"/>
      <c r="K66" s="51"/>
      <c r="L66" s="51"/>
      <c r="M66" s="51"/>
      <c r="N66" s="2564"/>
      <c r="O66" s="2471"/>
      <c r="P66" s="2471"/>
      <c r="Q66" s="2471"/>
      <c r="R66" s="2471"/>
      <c r="S66" s="2471"/>
      <c r="T66" s="1193">
        <v>1.5</v>
      </c>
      <c r="U66" s="376">
        <v>2</v>
      </c>
      <c r="V66" s="167">
        <v>2.5</v>
      </c>
      <c r="W66" s="168">
        <v>1.5</v>
      </c>
      <c r="X66" s="556">
        <v>1</v>
      </c>
      <c r="Y66" s="164">
        <v>0.5</v>
      </c>
      <c r="Z66" s="164">
        <v>1</v>
      </c>
      <c r="AA66" s="164">
        <v>0.5</v>
      </c>
      <c r="AB66" s="164">
        <v>0.5</v>
      </c>
      <c r="AC66" s="557">
        <v>2</v>
      </c>
      <c r="AD66" s="163">
        <v>0</v>
      </c>
      <c r="AE66" s="163">
        <v>0</v>
      </c>
      <c r="AF66" s="142"/>
    </row>
    <row r="67" spans="1:32" s="46" customFormat="1" x14ac:dyDescent="0.25">
      <c r="A67" s="2553"/>
      <c r="B67" s="2439"/>
      <c r="C67" s="2507"/>
      <c r="D67" s="248" t="s">
        <v>387</v>
      </c>
      <c r="E67" s="2450"/>
      <c r="F67" s="2540"/>
      <c r="G67" s="2455"/>
      <c r="H67" s="51"/>
      <c r="I67" s="51"/>
      <c r="J67" s="51"/>
      <c r="K67" s="51"/>
      <c r="L67" s="51"/>
      <c r="M67" s="51"/>
      <c r="N67" s="2564"/>
      <c r="O67" s="2471"/>
      <c r="P67" s="2471"/>
      <c r="Q67" s="2471"/>
      <c r="R67" s="2471"/>
      <c r="S67" s="2471"/>
      <c r="T67" s="1195">
        <v>1.5</v>
      </c>
      <c r="U67" s="222">
        <v>1</v>
      </c>
      <c r="V67" s="168">
        <v>2</v>
      </c>
      <c r="W67" s="168">
        <v>2</v>
      </c>
      <c r="X67" s="557">
        <v>2</v>
      </c>
      <c r="Y67" s="167">
        <v>2.5</v>
      </c>
      <c r="Z67" s="168">
        <v>1.5</v>
      </c>
      <c r="AA67" s="168">
        <v>2</v>
      </c>
      <c r="AB67" s="168">
        <v>2</v>
      </c>
      <c r="AC67" s="555">
        <v>2</v>
      </c>
      <c r="AD67" s="168">
        <v>2</v>
      </c>
      <c r="AE67" s="168">
        <v>2</v>
      </c>
      <c r="AF67" s="142"/>
    </row>
    <row r="68" spans="1:32" s="46" customFormat="1" ht="16.5" thickBot="1" x14ac:dyDescent="0.3">
      <c r="A68" s="2553"/>
      <c r="B68" s="2484"/>
      <c r="C68" s="2508"/>
      <c r="D68" s="287" t="s">
        <v>426</v>
      </c>
      <c r="E68" s="2451"/>
      <c r="F68" s="2541"/>
      <c r="G68" s="2456"/>
      <c r="H68" s="96"/>
      <c r="I68" s="96"/>
      <c r="J68" s="96"/>
      <c r="K68" s="96"/>
      <c r="L68" s="96"/>
      <c r="M68" s="96"/>
      <c r="N68" s="2565"/>
      <c r="O68" s="2474"/>
      <c r="P68" s="2474"/>
      <c r="Q68" s="2474"/>
      <c r="R68" s="2474"/>
      <c r="S68" s="2474"/>
      <c r="T68" s="1217">
        <v>7.5</v>
      </c>
      <c r="U68" s="372">
        <v>5</v>
      </c>
      <c r="V68" s="173">
        <v>8</v>
      </c>
      <c r="W68" s="170">
        <v>5</v>
      </c>
      <c r="X68" s="830">
        <v>5.5</v>
      </c>
      <c r="Y68" s="170">
        <v>5.5</v>
      </c>
      <c r="Z68" s="173">
        <v>6.5</v>
      </c>
      <c r="AA68" s="170">
        <v>5.5</v>
      </c>
      <c r="AB68" s="170">
        <v>3.5</v>
      </c>
      <c r="AC68" s="831">
        <v>8</v>
      </c>
      <c r="AD68" s="164">
        <v>5.5</v>
      </c>
      <c r="AE68" s="164">
        <v>3</v>
      </c>
      <c r="AF68" s="142"/>
    </row>
    <row r="69" spans="1:32" x14ac:dyDescent="0.25">
      <c r="A69" s="2553"/>
      <c r="B69" s="2438" t="s">
        <v>439</v>
      </c>
      <c r="C69" s="2516" t="s">
        <v>295</v>
      </c>
      <c r="D69" s="253" t="s">
        <v>362</v>
      </c>
      <c r="E69" s="2449" t="s">
        <v>297</v>
      </c>
      <c r="F69" s="2539"/>
      <c r="G69" s="2454"/>
      <c r="H69" s="93"/>
      <c r="I69" s="93"/>
      <c r="J69" s="95"/>
      <c r="K69" s="95"/>
      <c r="L69" s="95"/>
      <c r="M69" s="217"/>
      <c r="N69" s="2563" t="s">
        <v>427</v>
      </c>
      <c r="O69" s="2468"/>
      <c r="P69" s="2468"/>
      <c r="Q69" s="2468"/>
      <c r="R69" s="2468"/>
      <c r="S69" s="2468"/>
      <c r="T69" s="1175">
        <v>1.02</v>
      </c>
      <c r="U69" s="375">
        <v>1.0900000000000001</v>
      </c>
      <c r="V69" s="398">
        <v>1.01</v>
      </c>
      <c r="W69" s="398">
        <v>1.03</v>
      </c>
      <c r="X69" s="611">
        <v>1.03</v>
      </c>
      <c r="Y69" s="398">
        <v>1.01</v>
      </c>
      <c r="Z69" s="398">
        <v>1.03</v>
      </c>
      <c r="AA69" s="398">
        <v>1.04</v>
      </c>
      <c r="AB69" s="398">
        <v>1.01</v>
      </c>
      <c r="AC69" s="611">
        <v>1.05</v>
      </c>
      <c r="AD69" s="753">
        <v>1.05</v>
      </c>
      <c r="AE69" s="753">
        <v>1.02</v>
      </c>
    </row>
    <row r="70" spans="1:32" x14ac:dyDescent="0.25">
      <c r="A70" s="2553"/>
      <c r="B70" s="2439"/>
      <c r="C70" s="2517"/>
      <c r="D70" s="251" t="s">
        <v>364</v>
      </c>
      <c r="E70" s="2450"/>
      <c r="F70" s="2540"/>
      <c r="G70" s="2455"/>
      <c r="H70" s="83"/>
      <c r="I70" s="83"/>
      <c r="J70" s="92"/>
      <c r="K70" s="92"/>
      <c r="L70" s="92"/>
      <c r="M70" s="215"/>
      <c r="N70" s="2564"/>
      <c r="O70" s="2471"/>
      <c r="P70" s="2471"/>
      <c r="Q70" s="2471"/>
      <c r="R70" s="2471"/>
      <c r="S70" s="2471"/>
      <c r="T70" s="1161">
        <v>7.9</v>
      </c>
      <c r="U70" s="219">
        <v>8.1</v>
      </c>
      <c r="V70" s="399">
        <v>7.8</v>
      </c>
      <c r="W70" s="228">
        <v>7.9</v>
      </c>
      <c r="X70" s="817">
        <v>7.9</v>
      </c>
      <c r="Y70" s="399">
        <v>7.8</v>
      </c>
      <c r="Z70" s="399">
        <v>7.9</v>
      </c>
      <c r="AA70" s="399">
        <v>8</v>
      </c>
      <c r="AB70" s="399">
        <v>7.9</v>
      </c>
      <c r="AC70" s="817"/>
      <c r="AD70" s="399">
        <v>10.3</v>
      </c>
      <c r="AE70" s="399">
        <v>8.4</v>
      </c>
    </row>
    <row r="71" spans="1:32" x14ac:dyDescent="0.25">
      <c r="A71" s="2553"/>
      <c r="B71" s="2439"/>
      <c r="C71" s="2517"/>
      <c r="D71" s="612" t="s">
        <v>383</v>
      </c>
      <c r="E71" s="2450"/>
      <c r="F71" s="2540"/>
      <c r="G71" s="2455"/>
      <c r="H71" s="51"/>
      <c r="I71" s="51"/>
      <c r="J71" s="51"/>
      <c r="K71" s="51"/>
      <c r="L71" s="51"/>
      <c r="M71" s="51"/>
      <c r="N71" s="2564"/>
      <c r="O71" s="2471"/>
      <c r="P71" s="2471"/>
      <c r="Q71" s="2471"/>
      <c r="R71" s="2471"/>
      <c r="S71" s="2471"/>
      <c r="T71" s="1193">
        <v>1.5</v>
      </c>
      <c r="U71" s="221">
        <v>2.5</v>
      </c>
      <c r="V71" s="164">
        <v>2</v>
      </c>
      <c r="W71" s="164">
        <v>1</v>
      </c>
      <c r="X71" s="555">
        <v>2.5</v>
      </c>
      <c r="Y71" s="168">
        <v>2.5</v>
      </c>
      <c r="Z71" s="163">
        <v>0.5</v>
      </c>
      <c r="AA71" s="164">
        <v>1.5</v>
      </c>
      <c r="AB71" s="163">
        <v>0.5</v>
      </c>
      <c r="AC71" s="554">
        <v>0</v>
      </c>
      <c r="AD71" s="164">
        <v>1</v>
      </c>
      <c r="AE71" s="163">
        <v>0.5</v>
      </c>
    </row>
    <row r="72" spans="1:32" x14ac:dyDescent="0.25">
      <c r="A72" s="2553"/>
      <c r="B72" s="2439"/>
      <c r="C72" s="2517"/>
      <c r="D72" s="613" t="s">
        <v>384</v>
      </c>
      <c r="E72" s="2450"/>
      <c r="F72" s="2540"/>
      <c r="G72" s="2455"/>
      <c r="H72" s="51"/>
      <c r="I72" s="51"/>
      <c r="J72" s="51"/>
      <c r="K72" s="51"/>
      <c r="L72" s="51"/>
      <c r="M72" s="51"/>
      <c r="N72" s="2564"/>
      <c r="O72" s="2471"/>
      <c r="P72" s="2471"/>
      <c r="Q72" s="2471"/>
      <c r="R72" s="2471"/>
      <c r="S72" s="2471"/>
      <c r="T72" s="1193">
        <v>1</v>
      </c>
      <c r="U72" s="221">
        <v>1</v>
      </c>
      <c r="V72" s="164">
        <v>0.5</v>
      </c>
      <c r="W72" s="168">
        <v>1</v>
      </c>
      <c r="X72" s="555">
        <v>1</v>
      </c>
      <c r="Y72" s="168">
        <v>1.5</v>
      </c>
      <c r="Z72" s="164">
        <v>1</v>
      </c>
      <c r="AA72" s="163">
        <v>0.5</v>
      </c>
      <c r="AB72" s="163">
        <v>0</v>
      </c>
      <c r="AC72" s="554">
        <v>0</v>
      </c>
      <c r="AD72" s="167">
        <v>2</v>
      </c>
      <c r="AE72" s="168">
        <v>1</v>
      </c>
    </row>
    <row r="73" spans="1:32" x14ac:dyDescent="0.25">
      <c r="A73" s="2553"/>
      <c r="B73" s="2439"/>
      <c r="C73" s="2517"/>
      <c r="D73" s="613" t="s">
        <v>386</v>
      </c>
      <c r="E73" s="2450"/>
      <c r="F73" s="2540"/>
      <c r="G73" s="2455"/>
      <c r="H73" s="51"/>
      <c r="I73" s="51"/>
      <c r="J73" s="51"/>
      <c r="K73" s="51"/>
      <c r="L73" s="51"/>
      <c r="M73" s="51"/>
      <c r="N73" s="2564"/>
      <c r="O73" s="2471"/>
      <c r="P73" s="2471"/>
      <c r="Q73" s="2471"/>
      <c r="R73" s="2471"/>
      <c r="S73" s="2471"/>
      <c r="T73" s="1193">
        <v>0</v>
      </c>
      <c r="U73" s="376">
        <v>3</v>
      </c>
      <c r="V73" s="164">
        <v>1</v>
      </c>
      <c r="W73" s="167">
        <v>3.5</v>
      </c>
      <c r="X73" s="556">
        <v>1</v>
      </c>
      <c r="Y73" s="164">
        <v>1</v>
      </c>
      <c r="Z73" s="164">
        <v>1</v>
      </c>
      <c r="AA73" s="164">
        <v>1</v>
      </c>
      <c r="AB73" s="167">
        <v>2.5</v>
      </c>
      <c r="AC73" s="556">
        <v>1</v>
      </c>
      <c r="AD73" s="164">
        <v>1</v>
      </c>
      <c r="AE73" s="167">
        <v>3</v>
      </c>
    </row>
    <row r="74" spans="1:32" x14ac:dyDescent="0.25">
      <c r="A74" s="2553"/>
      <c r="B74" s="2439"/>
      <c r="C74" s="2517"/>
      <c r="D74" s="613" t="s">
        <v>387</v>
      </c>
      <c r="E74" s="2450"/>
      <c r="F74" s="2540"/>
      <c r="G74" s="2455"/>
      <c r="H74" s="51"/>
      <c r="I74" s="51"/>
      <c r="J74" s="51"/>
      <c r="K74" s="51"/>
      <c r="L74" s="51"/>
      <c r="M74" s="51"/>
      <c r="N74" s="2564"/>
      <c r="O74" s="2471"/>
      <c r="P74" s="2471"/>
      <c r="Q74" s="2471"/>
      <c r="R74" s="2471"/>
      <c r="S74" s="2471"/>
      <c r="T74" s="1194">
        <v>2</v>
      </c>
      <c r="U74" s="222">
        <v>1</v>
      </c>
      <c r="V74" s="168">
        <v>2</v>
      </c>
      <c r="W74" s="168">
        <v>2</v>
      </c>
      <c r="X74" s="555">
        <v>1.5</v>
      </c>
      <c r="Y74" s="168">
        <v>1.5</v>
      </c>
      <c r="Z74" s="168">
        <v>2</v>
      </c>
      <c r="AA74" s="168">
        <v>2</v>
      </c>
      <c r="AB74" s="164">
        <v>1</v>
      </c>
      <c r="AC74" s="555">
        <v>2</v>
      </c>
      <c r="AD74" s="168">
        <v>1.5</v>
      </c>
      <c r="AE74" s="167">
        <v>2.5</v>
      </c>
    </row>
    <row r="75" spans="1:32" ht="16.5" thickBot="1" x14ac:dyDescent="0.3">
      <c r="A75" s="2553"/>
      <c r="B75" s="2484"/>
      <c r="C75" s="2518"/>
      <c r="D75" s="614" t="s">
        <v>426</v>
      </c>
      <c r="E75" s="2451"/>
      <c r="F75" s="2541"/>
      <c r="G75" s="2456"/>
      <c r="H75" s="96"/>
      <c r="I75" s="96"/>
      <c r="J75" s="96"/>
      <c r="K75" s="96"/>
      <c r="L75" s="96"/>
      <c r="M75" s="96"/>
      <c r="N75" s="2565"/>
      <c r="O75" s="2474"/>
      <c r="P75" s="2474"/>
      <c r="Q75" s="2474"/>
      <c r="R75" s="2474"/>
      <c r="S75" s="2474"/>
      <c r="T75" s="1201">
        <v>4.5</v>
      </c>
      <c r="U75" s="397">
        <v>7.5</v>
      </c>
      <c r="V75" s="170">
        <v>5.5</v>
      </c>
      <c r="W75" s="173">
        <v>7.5</v>
      </c>
      <c r="X75" s="830">
        <v>6</v>
      </c>
      <c r="Y75" s="173">
        <v>6.5</v>
      </c>
      <c r="Z75" s="170">
        <v>4.5</v>
      </c>
      <c r="AA75" s="170">
        <v>5</v>
      </c>
      <c r="AB75" s="170">
        <v>4</v>
      </c>
      <c r="AC75" s="830">
        <v>3</v>
      </c>
      <c r="AD75" s="164">
        <v>5.5</v>
      </c>
      <c r="AE75" s="168">
        <v>7</v>
      </c>
    </row>
    <row r="76" spans="1:32" x14ac:dyDescent="0.25">
      <c r="A76" s="2553"/>
      <c r="B76" s="2438" t="s">
        <v>438</v>
      </c>
      <c r="C76" s="2514" t="s">
        <v>295</v>
      </c>
      <c r="D76" s="241" t="s">
        <v>362</v>
      </c>
      <c r="E76" s="2449" t="s">
        <v>297</v>
      </c>
      <c r="F76" s="2539"/>
      <c r="G76" s="2454"/>
      <c r="H76" s="93"/>
      <c r="I76" s="93"/>
      <c r="J76" s="95"/>
      <c r="K76" s="95"/>
      <c r="L76" s="95"/>
      <c r="M76" s="217"/>
      <c r="N76" s="2563" t="s">
        <v>427</v>
      </c>
      <c r="O76" s="2468"/>
      <c r="P76" s="2468"/>
      <c r="Q76" s="2468"/>
      <c r="R76" s="2468"/>
      <c r="S76" s="2468"/>
      <c r="T76" s="1191">
        <v>1.04</v>
      </c>
      <c r="U76" s="374">
        <v>1.03</v>
      </c>
      <c r="V76" s="1218"/>
      <c r="W76" s="2560"/>
      <c r="X76" s="2554"/>
      <c r="Y76" s="2557"/>
      <c r="Z76" s="2557"/>
      <c r="AA76" s="2557"/>
      <c r="AB76" s="2557"/>
      <c r="AC76" s="2554"/>
      <c r="AD76" s="2574"/>
      <c r="AE76" s="2574"/>
    </row>
    <row r="77" spans="1:32" x14ac:dyDescent="0.25">
      <c r="A77" s="2553"/>
      <c r="B77" s="2439"/>
      <c r="C77" s="2507"/>
      <c r="D77" s="242" t="s">
        <v>364</v>
      </c>
      <c r="E77" s="2450"/>
      <c r="F77" s="2540"/>
      <c r="G77" s="2455"/>
      <c r="H77" s="83"/>
      <c r="I77" s="83"/>
      <c r="J77" s="92"/>
      <c r="K77" s="92"/>
      <c r="L77" s="92"/>
      <c r="M77" s="215"/>
      <c r="N77" s="2564"/>
      <c r="O77" s="2471"/>
      <c r="P77" s="2471"/>
      <c r="Q77" s="2471"/>
      <c r="R77" s="2471"/>
      <c r="S77" s="2471"/>
      <c r="T77" s="1192">
        <v>6.3</v>
      </c>
      <c r="U77" s="219">
        <v>6.3</v>
      </c>
      <c r="V77" s="1219"/>
      <c r="W77" s="2561"/>
      <c r="X77" s="2555"/>
      <c r="Y77" s="2558"/>
      <c r="Z77" s="2558"/>
      <c r="AA77" s="2558"/>
      <c r="AB77" s="2558"/>
      <c r="AC77" s="2555"/>
      <c r="AD77" s="2558"/>
      <c r="AE77" s="2558"/>
      <c r="AF77" s="41"/>
    </row>
    <row r="78" spans="1:32" x14ac:dyDescent="0.25">
      <c r="A78" s="2553"/>
      <c r="B78" s="2439"/>
      <c r="C78" s="2507"/>
      <c r="D78" s="99" t="s">
        <v>383</v>
      </c>
      <c r="E78" s="2450"/>
      <c r="F78" s="2540"/>
      <c r="G78" s="2455"/>
      <c r="H78" s="51"/>
      <c r="I78" s="51"/>
      <c r="J78" s="51"/>
      <c r="K78" s="51"/>
      <c r="L78" s="51"/>
      <c r="M78" s="51"/>
      <c r="N78" s="2564"/>
      <c r="O78" s="2471"/>
      <c r="P78" s="2471"/>
      <c r="Q78" s="2471"/>
      <c r="R78" s="2471"/>
      <c r="S78" s="2471"/>
      <c r="T78" s="1195">
        <v>3</v>
      </c>
      <c r="U78" s="221">
        <v>3</v>
      </c>
      <c r="V78" s="1219"/>
      <c r="W78" s="2561"/>
      <c r="X78" s="2555"/>
      <c r="Y78" s="2558"/>
      <c r="Z78" s="2558"/>
      <c r="AA78" s="2558"/>
      <c r="AB78" s="2558"/>
      <c r="AC78" s="2555"/>
      <c r="AD78" s="2558"/>
      <c r="AE78" s="2558"/>
      <c r="AF78" s="41"/>
    </row>
    <row r="79" spans="1:32" x14ac:dyDescent="0.25">
      <c r="A79" s="2553"/>
      <c r="B79" s="2439"/>
      <c r="C79" s="2507"/>
      <c r="D79" s="248" t="s">
        <v>384</v>
      </c>
      <c r="E79" s="2450"/>
      <c r="F79" s="2540"/>
      <c r="G79" s="2455"/>
      <c r="H79" s="51"/>
      <c r="I79" s="51"/>
      <c r="J79" s="51"/>
      <c r="K79" s="51"/>
      <c r="L79" s="51"/>
      <c r="M79" s="51"/>
      <c r="N79" s="2564"/>
      <c r="O79" s="2471"/>
      <c r="P79" s="2471"/>
      <c r="Q79" s="2471"/>
      <c r="R79" s="2471"/>
      <c r="S79" s="2471"/>
      <c r="T79" s="1194">
        <v>3</v>
      </c>
      <c r="U79" s="376">
        <v>2</v>
      </c>
      <c r="V79" s="1219"/>
      <c r="W79" s="2561"/>
      <c r="X79" s="2555"/>
      <c r="Y79" s="2558"/>
      <c r="Z79" s="2558"/>
      <c r="AA79" s="2558"/>
      <c r="AB79" s="2558"/>
      <c r="AC79" s="2555"/>
      <c r="AD79" s="2558"/>
      <c r="AE79" s="2558"/>
      <c r="AF79" s="41"/>
    </row>
    <row r="80" spans="1:32" x14ac:dyDescent="0.25">
      <c r="A80" s="2553"/>
      <c r="B80" s="2439"/>
      <c r="C80" s="2507"/>
      <c r="D80" s="248" t="s">
        <v>386</v>
      </c>
      <c r="E80" s="2450"/>
      <c r="F80" s="2540"/>
      <c r="G80" s="2455"/>
      <c r="H80" s="51"/>
      <c r="I80" s="51"/>
      <c r="J80" s="51"/>
      <c r="K80" s="51"/>
      <c r="L80" s="51"/>
      <c r="M80" s="51"/>
      <c r="N80" s="2564"/>
      <c r="O80" s="2471"/>
      <c r="P80" s="2471"/>
      <c r="Q80" s="2471"/>
      <c r="R80" s="2471"/>
      <c r="S80" s="2471"/>
      <c r="T80" s="1193">
        <v>0</v>
      </c>
      <c r="U80" s="220">
        <v>0</v>
      </c>
      <c r="V80" s="1219"/>
      <c r="W80" s="2561"/>
      <c r="X80" s="2555"/>
      <c r="Y80" s="2558"/>
      <c r="Z80" s="2558"/>
      <c r="AA80" s="2558"/>
      <c r="AB80" s="2558"/>
      <c r="AC80" s="2555"/>
      <c r="AD80" s="2558"/>
      <c r="AE80" s="2558"/>
      <c r="AF80" s="41"/>
    </row>
    <row r="81" spans="1:32" x14ac:dyDescent="0.25">
      <c r="A81" s="2553"/>
      <c r="B81" s="2439"/>
      <c r="C81" s="2507"/>
      <c r="D81" s="248" t="s">
        <v>387</v>
      </c>
      <c r="E81" s="2450"/>
      <c r="F81" s="2540"/>
      <c r="G81" s="2455"/>
      <c r="H81" s="51"/>
      <c r="I81" s="51"/>
      <c r="J81" s="51"/>
      <c r="K81" s="51"/>
      <c r="L81" s="51"/>
      <c r="M81" s="51"/>
      <c r="N81" s="2564"/>
      <c r="O81" s="2471"/>
      <c r="P81" s="2471"/>
      <c r="Q81" s="2471"/>
      <c r="R81" s="2471"/>
      <c r="S81" s="2471"/>
      <c r="T81" s="1195">
        <v>1.5</v>
      </c>
      <c r="U81" s="376">
        <v>3</v>
      </c>
      <c r="V81" s="1219"/>
      <c r="W81" s="2561"/>
      <c r="X81" s="2555"/>
      <c r="Y81" s="2558"/>
      <c r="Z81" s="2558"/>
      <c r="AA81" s="2558"/>
      <c r="AB81" s="2558"/>
      <c r="AC81" s="2555"/>
      <c r="AD81" s="2558"/>
      <c r="AE81" s="2558"/>
      <c r="AF81" s="41"/>
    </row>
    <row r="82" spans="1:32" ht="16.5" thickBot="1" x14ac:dyDescent="0.3">
      <c r="A82" s="2553"/>
      <c r="B82" s="2484"/>
      <c r="C82" s="2508"/>
      <c r="D82" s="383" t="s">
        <v>426</v>
      </c>
      <c r="E82" s="2451"/>
      <c r="F82" s="2541"/>
      <c r="G82" s="2456"/>
      <c r="H82" s="96"/>
      <c r="I82" s="96"/>
      <c r="J82" s="96"/>
      <c r="K82" s="96"/>
      <c r="L82" s="96"/>
      <c r="M82" s="96"/>
      <c r="N82" s="2565"/>
      <c r="O82" s="2474"/>
      <c r="P82" s="2474"/>
      <c r="Q82" s="2474"/>
      <c r="R82" s="2474"/>
      <c r="S82" s="2474"/>
      <c r="T82" s="1196">
        <v>7.5</v>
      </c>
      <c r="U82" s="397">
        <v>8</v>
      </c>
      <c r="V82" s="1220"/>
      <c r="W82" s="2562"/>
      <c r="X82" s="2556"/>
      <c r="Y82" s="2559"/>
      <c r="Z82" s="2559"/>
      <c r="AA82" s="2559"/>
      <c r="AB82" s="2559"/>
      <c r="AC82" s="2556"/>
      <c r="AD82" s="2575"/>
      <c r="AE82" s="2575"/>
      <c r="AF82" s="41"/>
    </row>
    <row r="83" spans="1:32" x14ac:dyDescent="0.25">
      <c r="A83" s="2553"/>
      <c r="B83" s="2438" t="s">
        <v>436</v>
      </c>
      <c r="C83" s="2514" t="s">
        <v>295</v>
      </c>
      <c r="D83" s="245" t="s">
        <v>362</v>
      </c>
      <c r="E83" s="2449" t="s">
        <v>297</v>
      </c>
      <c r="F83" s="2539"/>
      <c r="G83" s="2454"/>
      <c r="H83" s="93"/>
      <c r="I83" s="93"/>
      <c r="J83" s="95"/>
      <c r="K83" s="95"/>
      <c r="L83" s="95"/>
      <c r="M83" s="217"/>
      <c r="N83" s="2563" t="s">
        <v>427</v>
      </c>
      <c r="O83" s="2468"/>
      <c r="P83" s="2468"/>
      <c r="Q83" s="2468"/>
      <c r="R83" s="2468"/>
      <c r="S83" s="2468"/>
      <c r="T83" s="1221">
        <v>1.19</v>
      </c>
      <c r="U83" s="357">
        <v>0.92</v>
      </c>
      <c r="V83" s="357">
        <v>0.9</v>
      </c>
      <c r="W83" s="398">
        <v>1</v>
      </c>
      <c r="X83" s="611">
        <v>0.98</v>
      </c>
      <c r="Y83" s="398">
        <v>0.99</v>
      </c>
      <c r="Z83" s="398">
        <v>0.98</v>
      </c>
      <c r="AA83" s="358">
        <v>1.25</v>
      </c>
      <c r="AB83" s="358">
        <v>1.1299999999999999</v>
      </c>
      <c r="AC83" s="697">
        <v>1.18</v>
      </c>
      <c r="AD83" s="821">
        <v>1.1299999999999999</v>
      </c>
      <c r="AE83" s="821">
        <v>1.1200000000000001</v>
      </c>
      <c r="AF83" s="41"/>
    </row>
    <row r="84" spans="1:32" x14ac:dyDescent="0.25">
      <c r="A84" s="2553"/>
      <c r="B84" s="2439"/>
      <c r="C84" s="2507"/>
      <c r="D84" s="242" t="s">
        <v>364</v>
      </c>
      <c r="E84" s="2450"/>
      <c r="F84" s="2540"/>
      <c r="G84" s="2455"/>
      <c r="H84" s="83"/>
      <c r="I84" s="83"/>
      <c r="J84" s="92"/>
      <c r="K84" s="92"/>
      <c r="L84" s="92"/>
      <c r="M84" s="215"/>
      <c r="N84" s="2564"/>
      <c r="O84" s="2471"/>
      <c r="P84" s="2471"/>
      <c r="Q84" s="2471"/>
      <c r="R84" s="2471"/>
      <c r="S84" s="2471"/>
      <c r="T84" s="1222">
        <v>6.6</v>
      </c>
      <c r="U84" s="228">
        <v>7.2</v>
      </c>
      <c r="V84" s="399">
        <v>6.2</v>
      </c>
      <c r="W84" s="228">
        <v>5.8</v>
      </c>
      <c r="X84" s="817">
        <v>5.6</v>
      </c>
      <c r="Y84" s="399">
        <v>6.1</v>
      </c>
      <c r="Z84" s="399">
        <v>5.7</v>
      </c>
      <c r="AA84" s="399">
        <v>6.8</v>
      </c>
      <c r="AB84" s="399">
        <v>6.3</v>
      </c>
      <c r="AC84" s="817">
        <v>6.7</v>
      </c>
      <c r="AD84" s="399">
        <v>6.5</v>
      </c>
      <c r="AE84" s="399">
        <v>6.6</v>
      </c>
      <c r="AF84" s="41"/>
    </row>
    <row r="85" spans="1:32" x14ac:dyDescent="0.25">
      <c r="A85" s="2553"/>
      <c r="B85" s="2439"/>
      <c r="C85" s="2507"/>
      <c r="D85" s="99" t="s">
        <v>383</v>
      </c>
      <c r="E85" s="2450"/>
      <c r="F85" s="2540"/>
      <c r="G85" s="2455"/>
      <c r="H85" s="51"/>
      <c r="I85" s="51"/>
      <c r="J85" s="51"/>
      <c r="K85" s="51"/>
      <c r="L85" s="51"/>
      <c r="M85" s="51"/>
      <c r="N85" s="2564"/>
      <c r="O85" s="2471"/>
      <c r="P85" s="2471"/>
      <c r="Q85" s="2471"/>
      <c r="R85" s="2471"/>
      <c r="S85" s="2471"/>
      <c r="T85" s="1223">
        <v>2</v>
      </c>
      <c r="U85" s="164">
        <v>1</v>
      </c>
      <c r="V85" s="168">
        <v>2.5</v>
      </c>
      <c r="W85" s="168">
        <v>2.5</v>
      </c>
      <c r="X85" s="556">
        <v>1.5</v>
      </c>
      <c r="Y85" s="168">
        <v>1.5</v>
      </c>
      <c r="Z85" s="163">
        <v>0.5</v>
      </c>
      <c r="AA85" s="163">
        <v>0</v>
      </c>
      <c r="AB85" s="163">
        <v>0</v>
      </c>
      <c r="AC85" s="554">
        <v>0.5</v>
      </c>
      <c r="AD85" s="163">
        <v>0</v>
      </c>
      <c r="AE85" s="163">
        <v>0</v>
      </c>
      <c r="AF85" s="41"/>
    </row>
    <row r="86" spans="1:32" x14ac:dyDescent="0.25">
      <c r="A86" s="2553"/>
      <c r="B86" s="2439"/>
      <c r="C86" s="2507"/>
      <c r="D86" s="248" t="s">
        <v>384</v>
      </c>
      <c r="E86" s="2450"/>
      <c r="F86" s="2540"/>
      <c r="G86" s="2455"/>
      <c r="H86" s="51"/>
      <c r="I86" s="51"/>
      <c r="J86" s="51"/>
      <c r="K86" s="51"/>
      <c r="L86" s="51"/>
      <c r="M86" s="51"/>
      <c r="N86" s="2564"/>
      <c r="O86" s="2471"/>
      <c r="P86" s="2471"/>
      <c r="Q86" s="2471"/>
      <c r="R86" s="2471"/>
      <c r="S86" s="2471"/>
      <c r="T86" s="1223">
        <v>1</v>
      </c>
      <c r="U86" s="168">
        <v>1</v>
      </c>
      <c r="V86" s="167">
        <v>2</v>
      </c>
      <c r="W86" s="168">
        <v>1</v>
      </c>
      <c r="X86" s="555">
        <v>1</v>
      </c>
      <c r="Y86" s="168">
        <v>1</v>
      </c>
      <c r="Z86" s="164">
        <v>1</v>
      </c>
      <c r="AA86" s="163">
        <v>0</v>
      </c>
      <c r="AB86" s="168">
        <v>1</v>
      </c>
      <c r="AC86" s="554">
        <v>0</v>
      </c>
      <c r="AD86" s="163">
        <v>0</v>
      </c>
      <c r="AE86" s="163">
        <v>0</v>
      </c>
      <c r="AF86" s="41"/>
    </row>
    <row r="87" spans="1:32" x14ac:dyDescent="0.25">
      <c r="A87" s="2553"/>
      <c r="B87" s="2439"/>
      <c r="C87" s="2507"/>
      <c r="D87" s="248" t="s">
        <v>386</v>
      </c>
      <c r="E87" s="2450"/>
      <c r="F87" s="2540"/>
      <c r="G87" s="2455"/>
      <c r="H87" s="51"/>
      <c r="I87" s="51"/>
      <c r="J87" s="51"/>
      <c r="K87" s="51"/>
      <c r="L87" s="51"/>
      <c r="M87" s="51"/>
      <c r="N87" s="2564"/>
      <c r="O87" s="2471"/>
      <c r="P87" s="2471"/>
      <c r="Q87" s="2471"/>
      <c r="R87" s="2471"/>
      <c r="S87" s="2471"/>
      <c r="T87" s="1223">
        <v>1</v>
      </c>
      <c r="U87" s="164">
        <v>1</v>
      </c>
      <c r="V87" s="163">
        <v>0</v>
      </c>
      <c r="W87" s="164">
        <v>0.5</v>
      </c>
      <c r="X87" s="554">
        <v>0</v>
      </c>
      <c r="Y87" s="163">
        <v>0</v>
      </c>
      <c r="Z87" s="164">
        <v>1</v>
      </c>
      <c r="AA87" s="163">
        <v>0</v>
      </c>
      <c r="AB87" s="163">
        <v>0</v>
      </c>
      <c r="AC87" s="556">
        <v>1</v>
      </c>
      <c r="AD87" s="168">
        <v>1.5</v>
      </c>
      <c r="AE87" s="163">
        <v>0</v>
      </c>
      <c r="AF87" s="41"/>
    </row>
    <row r="88" spans="1:32" x14ac:dyDescent="0.25">
      <c r="A88" s="2553"/>
      <c r="B88" s="2439"/>
      <c r="C88" s="2507"/>
      <c r="D88" s="248" t="s">
        <v>387</v>
      </c>
      <c r="E88" s="2450"/>
      <c r="F88" s="2540"/>
      <c r="G88" s="2455"/>
      <c r="H88" s="51"/>
      <c r="I88" s="51"/>
      <c r="J88" s="51"/>
      <c r="K88" s="51"/>
      <c r="L88" s="51"/>
      <c r="M88" s="51"/>
      <c r="N88" s="2564"/>
      <c r="O88" s="2471"/>
      <c r="P88" s="2471"/>
      <c r="Q88" s="2471"/>
      <c r="R88" s="2471"/>
      <c r="S88" s="2471"/>
      <c r="T88" s="1224">
        <v>1.5</v>
      </c>
      <c r="U88" s="168">
        <v>1.5</v>
      </c>
      <c r="V88" s="168">
        <v>1.5</v>
      </c>
      <c r="W88" s="168">
        <v>2</v>
      </c>
      <c r="X88" s="555">
        <v>1.5</v>
      </c>
      <c r="Y88" s="168">
        <v>1.5</v>
      </c>
      <c r="Z88" s="168">
        <v>1.5</v>
      </c>
      <c r="AA88" s="167">
        <v>2.5</v>
      </c>
      <c r="AB88" s="164">
        <v>1</v>
      </c>
      <c r="AC88" s="1416">
        <v>2</v>
      </c>
      <c r="AD88" s="1418">
        <v>1.5</v>
      </c>
      <c r="AE88" s="1441">
        <v>2.5</v>
      </c>
      <c r="AF88" s="41"/>
    </row>
    <row r="89" spans="1:32" ht="16.5" thickBot="1" x14ac:dyDescent="0.3">
      <c r="A89" s="2553"/>
      <c r="B89" s="2484"/>
      <c r="C89" s="2508"/>
      <c r="D89" s="287" t="s">
        <v>426</v>
      </c>
      <c r="E89" s="2451"/>
      <c r="F89" s="2541"/>
      <c r="G89" s="2456"/>
      <c r="H89" s="96"/>
      <c r="I89" s="96"/>
      <c r="J89" s="96"/>
      <c r="K89" s="96"/>
      <c r="L89" s="96"/>
      <c r="M89" s="96"/>
      <c r="N89" s="2565"/>
      <c r="O89" s="2474"/>
      <c r="P89" s="2474"/>
      <c r="Q89" s="2474"/>
      <c r="R89" s="2474"/>
      <c r="S89" s="2474"/>
      <c r="T89" s="1225">
        <v>5.5</v>
      </c>
      <c r="U89" s="170">
        <v>4.5</v>
      </c>
      <c r="V89" s="170">
        <v>6</v>
      </c>
      <c r="W89" s="170">
        <v>6</v>
      </c>
      <c r="X89" s="830">
        <v>4</v>
      </c>
      <c r="Y89" s="170">
        <v>4</v>
      </c>
      <c r="Z89" s="170">
        <v>4</v>
      </c>
      <c r="AA89" s="170">
        <v>2.5</v>
      </c>
      <c r="AB89" s="470">
        <v>2</v>
      </c>
      <c r="AC89" s="830">
        <v>3.5</v>
      </c>
      <c r="AD89" s="164">
        <v>3</v>
      </c>
      <c r="AE89" s="164">
        <v>2.5</v>
      </c>
      <c r="AF89" s="41"/>
    </row>
    <row r="90" spans="1:32" x14ac:dyDescent="0.25">
      <c r="A90" s="2553"/>
      <c r="B90" s="2438" t="s">
        <v>530</v>
      </c>
      <c r="C90" s="2514" t="s">
        <v>295</v>
      </c>
      <c r="D90" s="245" t="s">
        <v>362</v>
      </c>
      <c r="E90" s="2449" t="s">
        <v>297</v>
      </c>
      <c r="F90" s="2539"/>
      <c r="G90" s="2454"/>
      <c r="H90" s="93"/>
      <c r="I90" s="93"/>
      <c r="J90" s="95"/>
      <c r="K90" s="95"/>
      <c r="L90" s="95"/>
      <c r="M90" s="217"/>
      <c r="N90" s="2563" t="s">
        <v>427</v>
      </c>
      <c r="O90" s="2468"/>
      <c r="P90" s="2468"/>
      <c r="Q90" s="2468"/>
      <c r="R90" s="2468"/>
      <c r="S90" s="2468"/>
      <c r="T90" s="1198">
        <v>0.94</v>
      </c>
      <c r="U90" s="374">
        <v>0.97</v>
      </c>
      <c r="V90" s="398">
        <v>0.95</v>
      </c>
      <c r="W90" s="398">
        <v>0.96</v>
      </c>
      <c r="X90" s="611">
        <v>0.99</v>
      </c>
      <c r="Y90" s="398">
        <v>1.05</v>
      </c>
      <c r="Z90" s="358">
        <v>1.1200000000000001</v>
      </c>
      <c r="AA90" s="398">
        <v>1.04</v>
      </c>
      <c r="AB90" s="398">
        <v>1.01</v>
      </c>
      <c r="AC90" s="699">
        <v>1.07</v>
      </c>
      <c r="AD90" s="753">
        <v>0.99</v>
      </c>
      <c r="AE90" s="753">
        <v>1.04</v>
      </c>
      <c r="AF90" s="41"/>
    </row>
    <row r="91" spans="1:32" x14ac:dyDescent="0.25">
      <c r="A91" s="2553"/>
      <c r="B91" s="2439"/>
      <c r="C91" s="2507"/>
      <c r="D91" s="242" t="s">
        <v>364</v>
      </c>
      <c r="E91" s="2450"/>
      <c r="F91" s="2540"/>
      <c r="G91" s="2455"/>
      <c r="H91" s="83"/>
      <c r="I91" s="83"/>
      <c r="J91" s="92"/>
      <c r="K91" s="92"/>
      <c r="L91" s="92"/>
      <c r="M91" s="215"/>
      <c r="N91" s="2564"/>
      <c r="O91" s="2471"/>
      <c r="P91" s="2471"/>
      <c r="Q91" s="2471"/>
      <c r="R91" s="2471"/>
      <c r="S91" s="2471"/>
      <c r="T91" s="1192">
        <v>5.4</v>
      </c>
      <c r="U91" s="219">
        <v>5.6</v>
      </c>
      <c r="V91" s="399">
        <v>6.4</v>
      </c>
      <c r="W91" s="228">
        <v>5.5</v>
      </c>
      <c r="X91" s="817">
        <v>5.7</v>
      </c>
      <c r="Y91" s="399">
        <v>6.4</v>
      </c>
      <c r="Z91" s="399">
        <v>7.1</v>
      </c>
      <c r="AA91" s="399">
        <v>7.3</v>
      </c>
      <c r="AB91" s="399">
        <v>6.2</v>
      </c>
      <c r="AC91" s="817">
        <v>6</v>
      </c>
      <c r="AD91" s="399">
        <v>5.6</v>
      </c>
      <c r="AE91" s="399">
        <v>5.8</v>
      </c>
      <c r="AF91" s="41"/>
    </row>
    <row r="92" spans="1:32" x14ac:dyDescent="0.25">
      <c r="A92" s="2553"/>
      <c r="B92" s="2439"/>
      <c r="C92" s="2507"/>
      <c r="D92" s="99" t="s">
        <v>383</v>
      </c>
      <c r="E92" s="2450"/>
      <c r="F92" s="2540"/>
      <c r="G92" s="2455"/>
      <c r="H92" s="51"/>
      <c r="I92" s="51"/>
      <c r="J92" s="51"/>
      <c r="K92" s="51"/>
      <c r="L92" s="51"/>
      <c r="M92" s="51"/>
      <c r="N92" s="2564"/>
      <c r="O92" s="2471"/>
      <c r="P92" s="2471"/>
      <c r="Q92" s="2471"/>
      <c r="R92" s="2471"/>
      <c r="S92" s="2471"/>
      <c r="T92" s="1195">
        <v>2.5</v>
      </c>
      <c r="U92" s="222">
        <v>1.5</v>
      </c>
      <c r="V92" s="164">
        <v>1</v>
      </c>
      <c r="W92" s="168">
        <v>3</v>
      </c>
      <c r="X92" s="555">
        <v>3.5</v>
      </c>
      <c r="Y92" s="168">
        <v>2</v>
      </c>
      <c r="Z92" s="164">
        <v>1</v>
      </c>
      <c r="AA92" s="163">
        <v>0</v>
      </c>
      <c r="AB92" s="163">
        <v>0.5</v>
      </c>
      <c r="AC92" s="554">
        <v>0</v>
      </c>
      <c r="AD92" s="163">
        <v>0</v>
      </c>
      <c r="AE92" s="163">
        <v>0.5</v>
      </c>
      <c r="AF92" s="41"/>
    </row>
    <row r="93" spans="1:32" x14ac:dyDescent="0.25">
      <c r="A93" s="2553"/>
      <c r="B93" s="2439"/>
      <c r="C93" s="2507"/>
      <c r="D93" s="248" t="s">
        <v>384</v>
      </c>
      <c r="E93" s="2450"/>
      <c r="F93" s="2540"/>
      <c r="G93" s="2455"/>
      <c r="H93" s="51"/>
      <c r="I93" s="51"/>
      <c r="J93" s="51"/>
      <c r="K93" s="51"/>
      <c r="L93" s="51"/>
      <c r="M93" s="51"/>
      <c r="N93" s="2564"/>
      <c r="O93" s="2471"/>
      <c r="P93" s="2471"/>
      <c r="Q93" s="2471"/>
      <c r="R93" s="2471"/>
      <c r="S93" s="2471"/>
      <c r="T93" s="1193">
        <v>1</v>
      </c>
      <c r="U93" s="376">
        <v>3</v>
      </c>
      <c r="V93" s="167">
        <v>1.5</v>
      </c>
      <c r="W93" s="168">
        <v>1</v>
      </c>
      <c r="X93" s="557">
        <v>1.5</v>
      </c>
      <c r="Y93" s="168">
        <v>1.5</v>
      </c>
      <c r="Z93" s="164">
        <v>1</v>
      </c>
      <c r="AA93" s="164">
        <v>2</v>
      </c>
      <c r="AB93" s="163">
        <v>0</v>
      </c>
      <c r="AC93" s="554">
        <v>0</v>
      </c>
      <c r="AD93" s="164">
        <v>0.5</v>
      </c>
      <c r="AE93" s="164">
        <v>0.5</v>
      </c>
      <c r="AF93" s="41"/>
    </row>
    <row r="94" spans="1:32" x14ac:dyDescent="0.25">
      <c r="A94" s="2553"/>
      <c r="B94" s="2439"/>
      <c r="C94" s="2507"/>
      <c r="D94" s="248" t="s">
        <v>386</v>
      </c>
      <c r="E94" s="2450"/>
      <c r="F94" s="2540"/>
      <c r="G94" s="2455"/>
      <c r="H94" s="51"/>
      <c r="I94" s="51"/>
      <c r="J94" s="51"/>
      <c r="K94" s="51"/>
      <c r="L94" s="51"/>
      <c r="M94" s="51"/>
      <c r="N94" s="2564"/>
      <c r="O94" s="2471"/>
      <c r="P94" s="2471"/>
      <c r="Q94" s="2471"/>
      <c r="R94" s="2471"/>
      <c r="S94" s="2471"/>
      <c r="T94" s="1193">
        <v>1.5</v>
      </c>
      <c r="U94" s="220">
        <v>0</v>
      </c>
      <c r="V94" s="164">
        <v>1</v>
      </c>
      <c r="W94" s="163">
        <v>0</v>
      </c>
      <c r="X94" s="557">
        <v>2</v>
      </c>
      <c r="Y94" s="168">
        <v>1.5</v>
      </c>
      <c r="Z94" s="168">
        <v>2</v>
      </c>
      <c r="AA94" s="168">
        <v>1.5</v>
      </c>
      <c r="AB94" s="164">
        <v>1</v>
      </c>
      <c r="AC94" s="557">
        <v>3</v>
      </c>
      <c r="AD94" s="164">
        <v>0.5</v>
      </c>
      <c r="AE94" s="167">
        <v>3</v>
      </c>
      <c r="AF94" s="41"/>
    </row>
    <row r="95" spans="1:32" x14ac:dyDescent="0.25">
      <c r="A95" s="2553"/>
      <c r="B95" s="2439"/>
      <c r="C95" s="2507"/>
      <c r="D95" s="248" t="s">
        <v>387</v>
      </c>
      <c r="E95" s="2450"/>
      <c r="F95" s="2540"/>
      <c r="G95" s="2455"/>
      <c r="H95" s="51"/>
      <c r="I95" s="51"/>
      <c r="J95" s="51"/>
      <c r="K95" s="51"/>
      <c r="L95" s="51"/>
      <c r="M95" s="51"/>
      <c r="N95" s="2564"/>
      <c r="O95" s="2471"/>
      <c r="P95" s="2471"/>
      <c r="Q95" s="2471"/>
      <c r="R95" s="2471"/>
      <c r="S95" s="2471"/>
      <c r="T95" s="1194">
        <v>2</v>
      </c>
      <c r="U95" s="221">
        <v>2</v>
      </c>
      <c r="V95" s="168">
        <v>1.5</v>
      </c>
      <c r="W95" s="168">
        <v>1.5</v>
      </c>
      <c r="X95" s="555">
        <v>1.5</v>
      </c>
      <c r="Y95" s="168">
        <v>1.5</v>
      </c>
      <c r="Z95" s="168">
        <v>2</v>
      </c>
      <c r="AA95" s="168">
        <v>1.5</v>
      </c>
      <c r="AB95" s="164">
        <v>0.5</v>
      </c>
      <c r="AC95" s="555">
        <v>1.5</v>
      </c>
      <c r="AD95" s="168">
        <v>1.5</v>
      </c>
      <c r="AE95" s="164">
        <v>1</v>
      </c>
      <c r="AF95" s="41"/>
    </row>
    <row r="96" spans="1:32" ht="16.5" thickBot="1" x14ac:dyDescent="0.3">
      <c r="A96" s="2553"/>
      <c r="B96" s="2484"/>
      <c r="C96" s="2508"/>
      <c r="D96" s="383" t="s">
        <v>426</v>
      </c>
      <c r="E96" s="2451"/>
      <c r="F96" s="2541"/>
      <c r="G96" s="2456"/>
      <c r="H96" s="96"/>
      <c r="I96" s="96"/>
      <c r="J96" s="96"/>
      <c r="K96" s="96"/>
      <c r="L96" s="96"/>
      <c r="M96" s="96"/>
      <c r="N96" s="2565"/>
      <c r="O96" s="2474"/>
      <c r="P96" s="2474"/>
      <c r="Q96" s="2474"/>
      <c r="R96" s="2474"/>
      <c r="S96" s="2474"/>
      <c r="T96" s="1196">
        <v>7</v>
      </c>
      <c r="U96" s="397">
        <v>6.5</v>
      </c>
      <c r="V96" s="170">
        <v>5</v>
      </c>
      <c r="W96" s="170">
        <v>5.5</v>
      </c>
      <c r="X96" s="831">
        <v>8.5</v>
      </c>
      <c r="Y96" s="173">
        <v>6.5</v>
      </c>
      <c r="Z96" s="170">
        <v>6</v>
      </c>
      <c r="AA96" s="170">
        <v>5</v>
      </c>
      <c r="AB96" s="470">
        <v>2</v>
      </c>
      <c r="AC96" s="830">
        <v>4.5</v>
      </c>
      <c r="AD96" s="164">
        <v>2.5</v>
      </c>
      <c r="AE96" s="164">
        <v>5</v>
      </c>
      <c r="AF96" s="41"/>
    </row>
    <row r="97" spans="1:32" x14ac:dyDescent="0.25">
      <c r="A97" s="2553"/>
      <c r="B97" s="2438" t="s">
        <v>531</v>
      </c>
      <c r="C97" s="2514" t="s">
        <v>295</v>
      </c>
      <c r="D97" s="245" t="s">
        <v>362</v>
      </c>
      <c r="E97" s="2449" t="s">
        <v>297</v>
      </c>
      <c r="F97" s="2539"/>
      <c r="G97" s="2454"/>
      <c r="H97" s="93"/>
      <c r="I97" s="93"/>
      <c r="J97" s="95"/>
      <c r="K97" s="95"/>
      <c r="L97" s="95"/>
      <c r="M97" s="217"/>
      <c r="N97" s="2563" t="s">
        <v>427</v>
      </c>
      <c r="O97" s="2468"/>
      <c r="P97" s="2468"/>
      <c r="Q97" s="2468"/>
      <c r="R97" s="2468"/>
      <c r="S97" s="2468"/>
      <c r="T97" s="1205">
        <v>1.1299999999999999</v>
      </c>
      <c r="U97" s="377">
        <v>1.31</v>
      </c>
      <c r="V97" s="358">
        <v>1.17</v>
      </c>
      <c r="W97" s="398">
        <v>1</v>
      </c>
      <c r="X97" s="611">
        <v>1.03</v>
      </c>
      <c r="Y97" s="398">
        <v>1</v>
      </c>
      <c r="Z97" s="358">
        <v>1.24</v>
      </c>
      <c r="AA97" s="358">
        <v>1.2</v>
      </c>
      <c r="AB97" s="358">
        <v>1.22</v>
      </c>
      <c r="AC97" s="697">
        <v>1.18</v>
      </c>
      <c r="AD97" s="821">
        <v>1.1299999999999999</v>
      </c>
      <c r="AE97" s="821">
        <v>1.1299999999999999</v>
      </c>
      <c r="AF97" s="41"/>
    </row>
    <row r="98" spans="1:32" x14ac:dyDescent="0.25">
      <c r="A98" s="2553"/>
      <c r="B98" s="2439"/>
      <c r="C98" s="2507"/>
      <c r="D98" s="242" t="s">
        <v>364</v>
      </c>
      <c r="E98" s="2450"/>
      <c r="F98" s="2540"/>
      <c r="G98" s="2455"/>
      <c r="H98" s="83"/>
      <c r="I98" s="83"/>
      <c r="J98" s="92"/>
      <c r="K98" s="92"/>
      <c r="L98" s="92"/>
      <c r="M98" s="215"/>
      <c r="N98" s="2564"/>
      <c r="O98" s="2471"/>
      <c r="P98" s="2471"/>
      <c r="Q98" s="2471"/>
      <c r="R98" s="2471"/>
      <c r="S98" s="2471"/>
      <c r="T98" s="1192">
        <v>6.8</v>
      </c>
      <c r="U98" s="219">
        <v>7.9</v>
      </c>
      <c r="V98" s="399">
        <v>6</v>
      </c>
      <c r="W98" s="228">
        <v>7</v>
      </c>
      <c r="X98" s="817">
        <v>7.4</v>
      </c>
      <c r="Y98" s="399">
        <v>7.2</v>
      </c>
      <c r="Z98" s="399">
        <v>8.6999999999999993</v>
      </c>
      <c r="AA98" s="399">
        <v>9.5</v>
      </c>
      <c r="AB98" s="399">
        <v>9.1</v>
      </c>
      <c r="AC98" s="817">
        <v>7.8</v>
      </c>
      <c r="AD98" s="399">
        <v>7.5</v>
      </c>
      <c r="AE98" s="399">
        <v>6.8</v>
      </c>
      <c r="AF98" s="41"/>
    </row>
    <row r="99" spans="1:32" x14ac:dyDescent="0.25">
      <c r="A99" s="2553"/>
      <c r="B99" s="2439"/>
      <c r="C99" s="2507"/>
      <c r="D99" s="99" t="s">
        <v>383</v>
      </c>
      <c r="E99" s="2450"/>
      <c r="F99" s="2540"/>
      <c r="G99" s="2455"/>
      <c r="H99" s="51"/>
      <c r="I99" s="51"/>
      <c r="J99" s="51"/>
      <c r="K99" s="51"/>
      <c r="L99" s="51"/>
      <c r="M99" s="51"/>
      <c r="N99" s="2564"/>
      <c r="O99" s="2471"/>
      <c r="P99" s="2471"/>
      <c r="Q99" s="2471"/>
      <c r="R99" s="2471"/>
      <c r="S99" s="2471"/>
      <c r="T99" s="1193">
        <v>2</v>
      </c>
      <c r="U99" s="222">
        <v>1</v>
      </c>
      <c r="V99" s="164">
        <v>1.5</v>
      </c>
      <c r="W99" s="168">
        <v>3.5</v>
      </c>
      <c r="X99" s="555">
        <v>3.5</v>
      </c>
      <c r="Y99" s="168">
        <v>3</v>
      </c>
      <c r="Z99" s="163">
        <v>0</v>
      </c>
      <c r="AA99" s="163">
        <v>0</v>
      </c>
      <c r="AB99" s="163">
        <v>0</v>
      </c>
      <c r="AC99" s="556">
        <v>1</v>
      </c>
      <c r="AD99" s="163">
        <v>0</v>
      </c>
      <c r="AE99" s="163">
        <v>0.5</v>
      </c>
      <c r="AF99" s="41"/>
    </row>
    <row r="100" spans="1:32" x14ac:dyDescent="0.25">
      <c r="A100" s="2553"/>
      <c r="B100" s="2439"/>
      <c r="C100" s="2507"/>
      <c r="D100" s="248" t="s">
        <v>384</v>
      </c>
      <c r="E100" s="2450"/>
      <c r="F100" s="2540"/>
      <c r="G100" s="2455"/>
      <c r="H100" s="51"/>
      <c r="I100" s="51"/>
      <c r="J100" s="51"/>
      <c r="K100" s="51"/>
      <c r="L100" s="51"/>
      <c r="M100" s="51"/>
      <c r="N100" s="2564"/>
      <c r="O100" s="2471"/>
      <c r="P100" s="2471"/>
      <c r="Q100" s="2471"/>
      <c r="R100" s="2471"/>
      <c r="S100" s="2471"/>
      <c r="T100" s="1195">
        <v>1.5</v>
      </c>
      <c r="U100" s="221">
        <v>1</v>
      </c>
      <c r="V100" s="167">
        <v>2.5</v>
      </c>
      <c r="W100" s="168">
        <v>1</v>
      </c>
      <c r="X100" s="555">
        <v>1</v>
      </c>
      <c r="Y100" s="168">
        <v>1</v>
      </c>
      <c r="Z100" s="164">
        <v>1</v>
      </c>
      <c r="AA100" s="163">
        <v>0</v>
      </c>
      <c r="AB100" s="163">
        <v>0</v>
      </c>
      <c r="AC100" s="554">
        <v>0</v>
      </c>
      <c r="AD100" s="163">
        <v>0</v>
      </c>
      <c r="AE100" s="164">
        <v>0.5</v>
      </c>
      <c r="AF100" s="41"/>
    </row>
    <row r="101" spans="1:32" x14ac:dyDescent="0.25">
      <c r="A101" s="2553"/>
      <c r="B101" s="2439"/>
      <c r="C101" s="2507"/>
      <c r="D101" s="248" t="s">
        <v>386</v>
      </c>
      <c r="E101" s="2450"/>
      <c r="F101" s="2540"/>
      <c r="G101" s="2455"/>
      <c r="H101" s="51"/>
      <c r="I101" s="51"/>
      <c r="J101" s="51"/>
      <c r="K101" s="51"/>
      <c r="L101" s="51"/>
      <c r="M101" s="51"/>
      <c r="N101" s="2564"/>
      <c r="O101" s="2471"/>
      <c r="P101" s="2471"/>
      <c r="Q101" s="2471"/>
      <c r="R101" s="2471"/>
      <c r="S101" s="2471"/>
      <c r="T101" s="1193">
        <v>1.5</v>
      </c>
      <c r="U101" s="376">
        <v>3</v>
      </c>
      <c r="V101" s="167">
        <v>3</v>
      </c>
      <c r="W101" s="163">
        <v>0</v>
      </c>
      <c r="X101" s="554">
        <v>0</v>
      </c>
      <c r="Y101" s="164">
        <v>1</v>
      </c>
      <c r="Z101" s="168">
        <v>2</v>
      </c>
      <c r="AA101" s="164">
        <v>0.5</v>
      </c>
      <c r="AB101" s="164">
        <v>0.5</v>
      </c>
      <c r="AC101" s="556">
        <v>0.5</v>
      </c>
      <c r="AD101" s="163">
        <v>0</v>
      </c>
      <c r="AE101" s="164">
        <v>0.5</v>
      </c>
      <c r="AF101" s="41"/>
    </row>
    <row r="102" spans="1:32" x14ac:dyDescent="0.25">
      <c r="A102" s="2553"/>
      <c r="B102" s="2439"/>
      <c r="C102" s="2507"/>
      <c r="D102" s="248" t="s">
        <v>387</v>
      </c>
      <c r="E102" s="2450"/>
      <c r="F102" s="2540"/>
      <c r="G102" s="2455"/>
      <c r="H102" s="51"/>
      <c r="I102" s="51"/>
      <c r="J102" s="51"/>
      <c r="K102" s="51"/>
      <c r="L102" s="51"/>
      <c r="M102" s="51"/>
      <c r="N102" s="2564"/>
      <c r="O102" s="2471"/>
      <c r="P102" s="2471"/>
      <c r="Q102" s="2471"/>
      <c r="R102" s="2471"/>
      <c r="S102" s="2471"/>
      <c r="T102" s="1193">
        <v>1</v>
      </c>
      <c r="U102" s="221">
        <v>1.5</v>
      </c>
      <c r="V102" s="168">
        <v>1.5</v>
      </c>
      <c r="W102" s="164">
        <v>1</v>
      </c>
      <c r="X102" s="555">
        <v>1</v>
      </c>
      <c r="Y102" s="164">
        <v>1</v>
      </c>
      <c r="Z102" s="168">
        <v>1.5</v>
      </c>
      <c r="AA102" s="164">
        <v>1</v>
      </c>
      <c r="AB102" s="164">
        <v>0.5</v>
      </c>
      <c r="AC102" s="556">
        <v>1</v>
      </c>
      <c r="AD102" s="164">
        <v>1</v>
      </c>
      <c r="AE102" s="164">
        <v>1</v>
      </c>
      <c r="AF102" s="41"/>
    </row>
    <row r="103" spans="1:32" ht="16.5" thickBot="1" x14ac:dyDescent="0.3">
      <c r="A103" s="2553"/>
      <c r="B103" s="2484"/>
      <c r="C103" s="2508"/>
      <c r="D103" s="287" t="s">
        <v>426</v>
      </c>
      <c r="E103" s="2451"/>
      <c r="F103" s="2541"/>
      <c r="G103" s="2456"/>
      <c r="H103" s="96"/>
      <c r="I103" s="96"/>
      <c r="J103" s="96"/>
      <c r="K103" s="96"/>
      <c r="L103" s="96"/>
      <c r="M103" s="96"/>
      <c r="N103" s="2565"/>
      <c r="O103" s="2474"/>
      <c r="P103" s="2474"/>
      <c r="Q103" s="2474"/>
      <c r="R103" s="2474"/>
      <c r="S103" s="2474"/>
      <c r="T103" s="1196">
        <v>6</v>
      </c>
      <c r="U103" s="397">
        <v>6.5</v>
      </c>
      <c r="V103" s="173">
        <v>8.5</v>
      </c>
      <c r="W103" s="170">
        <v>5.5</v>
      </c>
      <c r="X103" s="830">
        <v>5.5</v>
      </c>
      <c r="Y103" s="1226">
        <v>6</v>
      </c>
      <c r="Z103" s="1227">
        <v>4.5</v>
      </c>
      <c r="AA103" s="1228">
        <v>1.5</v>
      </c>
      <c r="AB103" s="1228">
        <v>1</v>
      </c>
      <c r="AC103" s="1417">
        <v>2.5</v>
      </c>
      <c r="AD103" s="1442">
        <v>1</v>
      </c>
      <c r="AE103" s="1419">
        <v>2.5</v>
      </c>
      <c r="AF103" s="41"/>
    </row>
    <row r="104" spans="1:32" x14ac:dyDescent="0.25">
      <c r="A104" s="2553"/>
      <c r="B104" s="2438" t="s">
        <v>532</v>
      </c>
      <c r="C104" s="2514" t="s">
        <v>295</v>
      </c>
      <c r="D104" s="245" t="s">
        <v>362</v>
      </c>
      <c r="E104" s="2449" t="s">
        <v>297</v>
      </c>
      <c r="F104" s="460"/>
      <c r="G104" s="451"/>
      <c r="H104" s="197"/>
      <c r="I104" s="197"/>
      <c r="J104" s="197"/>
      <c r="K104" s="197"/>
      <c r="L104" s="197"/>
      <c r="M104" s="615"/>
      <c r="N104" s="446"/>
      <c r="O104" s="446"/>
      <c r="P104" s="446"/>
      <c r="Q104" s="446"/>
      <c r="R104" s="446"/>
      <c r="S104" s="1137"/>
      <c r="T104" s="1198">
        <v>0.95</v>
      </c>
      <c r="U104" s="374">
        <v>0.96</v>
      </c>
      <c r="V104" s="357">
        <v>0.92</v>
      </c>
      <c r="W104" s="357">
        <v>0.94</v>
      </c>
      <c r="X104" s="611">
        <v>0.96</v>
      </c>
      <c r="Y104" s="398">
        <v>0.97</v>
      </c>
      <c r="Z104" s="398">
        <v>1.04</v>
      </c>
      <c r="AA104" s="357">
        <v>1.07</v>
      </c>
      <c r="AB104" s="357">
        <v>1.07</v>
      </c>
      <c r="AC104" s="699">
        <v>1.08</v>
      </c>
      <c r="AD104" s="821">
        <v>1.1200000000000001</v>
      </c>
      <c r="AE104" s="821">
        <v>1.1200000000000001</v>
      </c>
      <c r="AF104" s="41"/>
    </row>
    <row r="105" spans="1:32" x14ac:dyDescent="0.25">
      <c r="A105" s="2553"/>
      <c r="B105" s="2439"/>
      <c r="C105" s="2507"/>
      <c r="D105" s="242" t="s">
        <v>364</v>
      </c>
      <c r="E105" s="2450"/>
      <c r="F105" s="461"/>
      <c r="G105" s="452"/>
      <c r="H105" s="199"/>
      <c r="I105" s="199"/>
      <c r="J105" s="199"/>
      <c r="K105" s="199"/>
      <c r="L105" s="199"/>
      <c r="M105" s="295"/>
      <c r="N105" s="447"/>
      <c r="O105" s="447"/>
      <c r="P105" s="447"/>
      <c r="Q105" s="447"/>
      <c r="R105" s="447"/>
      <c r="S105" s="1138"/>
      <c r="T105" s="1229">
        <v>5.8</v>
      </c>
      <c r="U105" s="219">
        <v>5.7</v>
      </c>
      <c r="V105" s="399">
        <v>5.5</v>
      </c>
      <c r="W105" s="228">
        <v>5.6</v>
      </c>
      <c r="X105" s="817">
        <v>5.6</v>
      </c>
      <c r="Y105" s="399">
        <v>5.9</v>
      </c>
      <c r="Z105" s="399">
        <v>6.3</v>
      </c>
      <c r="AA105" s="399">
        <v>6.7</v>
      </c>
      <c r="AB105" s="399">
        <v>6.6</v>
      </c>
      <c r="AC105" s="817">
        <v>6.6</v>
      </c>
      <c r="AD105" s="399">
        <v>7</v>
      </c>
      <c r="AE105" s="399">
        <v>6.8</v>
      </c>
      <c r="AF105" s="41"/>
    </row>
    <row r="106" spans="1:32" x14ac:dyDescent="0.25">
      <c r="A106" s="2553"/>
      <c r="B106" s="2439"/>
      <c r="C106" s="2507"/>
      <c r="D106" s="99" t="s">
        <v>383</v>
      </c>
      <c r="E106" s="2450"/>
      <c r="F106" s="461"/>
      <c r="G106" s="452"/>
      <c r="H106" s="199"/>
      <c r="I106" s="199"/>
      <c r="J106" s="199"/>
      <c r="K106" s="199"/>
      <c r="L106" s="199"/>
      <c r="M106" s="295"/>
      <c r="N106" s="447"/>
      <c r="O106" s="447"/>
      <c r="P106" s="447"/>
      <c r="Q106" s="447"/>
      <c r="R106" s="447"/>
      <c r="S106" s="1138"/>
      <c r="T106" s="1194">
        <v>3.5</v>
      </c>
      <c r="U106" s="221">
        <v>3.5</v>
      </c>
      <c r="V106" s="167">
        <v>4</v>
      </c>
      <c r="W106" s="168">
        <v>3</v>
      </c>
      <c r="X106" s="557">
        <v>4.5</v>
      </c>
      <c r="Y106" s="167">
        <v>5</v>
      </c>
      <c r="Z106" s="163">
        <v>0.5</v>
      </c>
      <c r="AA106" s="164">
        <v>1</v>
      </c>
      <c r="AB106" s="164">
        <v>1.5</v>
      </c>
      <c r="AC106" s="556">
        <v>1.5</v>
      </c>
      <c r="AD106" s="164">
        <v>2</v>
      </c>
      <c r="AE106" s="164">
        <v>1.5</v>
      </c>
      <c r="AF106" s="41"/>
    </row>
    <row r="107" spans="1:32" x14ac:dyDescent="0.25">
      <c r="A107" s="2553"/>
      <c r="B107" s="2439"/>
      <c r="C107" s="2507"/>
      <c r="D107" s="248" t="s">
        <v>384</v>
      </c>
      <c r="E107" s="2450"/>
      <c r="F107" s="461"/>
      <c r="G107" s="452"/>
      <c r="H107" s="199"/>
      <c r="I107" s="199"/>
      <c r="J107" s="199"/>
      <c r="K107" s="199"/>
      <c r="L107" s="199"/>
      <c r="M107" s="295"/>
      <c r="N107" s="447"/>
      <c r="O107" s="447"/>
      <c r="P107" s="447"/>
      <c r="Q107" s="447"/>
      <c r="R107" s="447"/>
      <c r="S107" s="1138"/>
      <c r="T107" s="1194">
        <v>2</v>
      </c>
      <c r="U107" s="376">
        <v>2</v>
      </c>
      <c r="V107" s="167">
        <v>1.5</v>
      </c>
      <c r="W107" s="168">
        <v>1</v>
      </c>
      <c r="X107" s="557">
        <v>1.5</v>
      </c>
      <c r="Y107" s="167">
        <v>3</v>
      </c>
      <c r="Z107" s="167">
        <v>3</v>
      </c>
      <c r="AA107" s="163">
        <v>0</v>
      </c>
      <c r="AB107" s="168">
        <v>1</v>
      </c>
      <c r="AC107" s="557">
        <v>1.5</v>
      </c>
      <c r="AD107" s="163">
        <v>0</v>
      </c>
      <c r="AE107" s="167">
        <v>2</v>
      </c>
      <c r="AF107" s="41"/>
    </row>
    <row r="108" spans="1:32" x14ac:dyDescent="0.25">
      <c r="A108" s="2553"/>
      <c r="B108" s="2439"/>
      <c r="C108" s="2507"/>
      <c r="D108" s="248" t="s">
        <v>386</v>
      </c>
      <c r="E108" s="2450"/>
      <c r="F108" s="461"/>
      <c r="G108" s="452"/>
      <c r="H108" s="199"/>
      <c r="I108" s="199"/>
      <c r="J108" s="199"/>
      <c r="K108" s="199"/>
      <c r="L108" s="199"/>
      <c r="M108" s="295"/>
      <c r="N108" s="447"/>
      <c r="O108" s="447"/>
      <c r="P108" s="447"/>
      <c r="Q108" s="447"/>
      <c r="R108" s="447"/>
      <c r="S108" s="1138"/>
      <c r="T108" s="1194">
        <v>4</v>
      </c>
      <c r="U108" s="222">
        <v>1</v>
      </c>
      <c r="V108" s="164">
        <v>1</v>
      </c>
      <c r="W108" s="167">
        <v>4</v>
      </c>
      <c r="X108" s="557">
        <v>3</v>
      </c>
      <c r="Y108" s="167">
        <v>4</v>
      </c>
      <c r="Z108" s="167">
        <v>4</v>
      </c>
      <c r="AA108" s="168">
        <v>2</v>
      </c>
      <c r="AB108" s="164">
        <v>1</v>
      </c>
      <c r="AC108" s="557">
        <v>3</v>
      </c>
      <c r="AD108" s="167">
        <v>2</v>
      </c>
      <c r="AE108" s="167">
        <v>2</v>
      </c>
      <c r="AF108" s="41"/>
    </row>
    <row r="109" spans="1:32" x14ac:dyDescent="0.25">
      <c r="A109" s="2553"/>
      <c r="B109" s="2439"/>
      <c r="C109" s="2507"/>
      <c r="D109" s="248" t="s">
        <v>387</v>
      </c>
      <c r="E109" s="2450"/>
      <c r="F109" s="461"/>
      <c r="G109" s="452"/>
      <c r="H109" s="199"/>
      <c r="I109" s="199"/>
      <c r="J109" s="199"/>
      <c r="K109" s="199"/>
      <c r="L109" s="199"/>
      <c r="M109" s="295"/>
      <c r="N109" s="447"/>
      <c r="O109" s="447"/>
      <c r="P109" s="447"/>
      <c r="Q109" s="447"/>
      <c r="R109" s="447"/>
      <c r="S109" s="1138"/>
      <c r="T109" s="1195">
        <v>1.5</v>
      </c>
      <c r="U109" s="221">
        <v>1.5</v>
      </c>
      <c r="V109" s="168">
        <v>1.5</v>
      </c>
      <c r="W109" s="168">
        <v>1.5</v>
      </c>
      <c r="X109" s="555">
        <v>1.5</v>
      </c>
      <c r="Y109" s="168">
        <v>1.5</v>
      </c>
      <c r="Z109" s="167">
        <v>2.5</v>
      </c>
      <c r="AA109" s="164">
        <v>1</v>
      </c>
      <c r="AB109" s="164">
        <v>0.5</v>
      </c>
      <c r="AC109" s="556">
        <v>1</v>
      </c>
      <c r="AD109" s="164">
        <v>0.5</v>
      </c>
      <c r="AE109" s="164">
        <v>0.5</v>
      </c>
      <c r="AF109" s="41"/>
    </row>
    <row r="110" spans="1:32" ht="16.5" thickBot="1" x14ac:dyDescent="0.3">
      <c r="A110" s="2553"/>
      <c r="B110" s="2484"/>
      <c r="C110" s="2508"/>
      <c r="D110" s="383" t="s">
        <v>426</v>
      </c>
      <c r="E110" s="2450"/>
      <c r="F110" s="461"/>
      <c r="G110" s="452"/>
      <c r="H110" s="199"/>
      <c r="I110" s="199"/>
      <c r="J110" s="199"/>
      <c r="K110" s="199"/>
      <c r="L110" s="199"/>
      <c r="M110" s="295"/>
      <c r="N110" s="447"/>
      <c r="O110" s="447"/>
      <c r="P110" s="447"/>
      <c r="Q110" s="447"/>
      <c r="R110" s="447"/>
      <c r="S110" s="1138"/>
      <c r="T110" s="1230">
        <v>11</v>
      </c>
      <c r="U110" s="397">
        <v>8</v>
      </c>
      <c r="V110" s="173">
        <v>8</v>
      </c>
      <c r="W110" s="173">
        <v>9.5</v>
      </c>
      <c r="X110" s="831">
        <v>10.5</v>
      </c>
      <c r="Y110" s="618">
        <v>13.5</v>
      </c>
      <c r="Z110" s="173">
        <v>10</v>
      </c>
      <c r="AA110" s="170">
        <v>4</v>
      </c>
      <c r="AB110" s="170">
        <v>4</v>
      </c>
      <c r="AC110" s="831">
        <v>7</v>
      </c>
      <c r="AD110" s="164">
        <v>4.5</v>
      </c>
      <c r="AE110" s="164">
        <v>6</v>
      </c>
      <c r="AF110" s="41"/>
    </row>
    <row r="111" spans="1:32" ht="15.75" customHeight="1" x14ac:dyDescent="0.25">
      <c r="A111" s="487"/>
      <c r="B111" s="2343" t="s">
        <v>350</v>
      </c>
      <c r="C111" s="2481" t="s">
        <v>295</v>
      </c>
      <c r="D111" s="488" t="s">
        <v>543</v>
      </c>
      <c r="E111" s="481"/>
      <c r="F111" s="134"/>
      <c r="G111" s="134"/>
      <c r="H111" s="134"/>
      <c r="I111" s="134"/>
      <c r="J111" s="134"/>
      <c r="K111" s="134"/>
      <c r="L111" s="134"/>
      <c r="M111" s="587"/>
      <c r="N111" s="1133"/>
      <c r="O111" s="1134"/>
      <c r="P111" s="1134"/>
      <c r="Q111" s="1134"/>
      <c r="R111" s="1134"/>
      <c r="S111" s="1134"/>
      <c r="T111" s="216"/>
      <c r="U111" s="501"/>
      <c r="V111" s="502"/>
      <c r="W111" s="686"/>
      <c r="X111" s="828">
        <v>0.52829999999999999</v>
      </c>
      <c r="Y111" s="1231"/>
      <c r="Z111" s="1231"/>
      <c r="AA111" s="1231"/>
      <c r="AB111" s="1231"/>
      <c r="AC111" s="686"/>
      <c r="AD111" s="575"/>
      <c r="AE111" s="575"/>
    </row>
    <row r="112" spans="1:32" ht="21" customHeight="1" thickBot="1" x14ac:dyDescent="0.3">
      <c r="A112" s="487"/>
      <c r="B112" s="2385"/>
      <c r="C112" s="2483"/>
      <c r="D112" s="489" t="s">
        <v>544</v>
      </c>
      <c r="E112" s="482"/>
      <c r="F112" s="468"/>
      <c r="G112" s="468"/>
      <c r="H112" s="468"/>
      <c r="I112" s="468"/>
      <c r="J112" s="468"/>
      <c r="K112" s="468"/>
      <c r="L112" s="468"/>
      <c r="M112" s="588"/>
      <c r="N112" s="1135"/>
      <c r="O112" s="1136"/>
      <c r="P112" s="1136"/>
      <c r="Q112" s="1136"/>
      <c r="R112" s="1136"/>
      <c r="S112" s="1136"/>
      <c r="T112" s="1141"/>
      <c r="U112" s="503"/>
      <c r="V112" s="504"/>
      <c r="W112" s="687"/>
      <c r="X112" s="829">
        <v>0.67520000000000002</v>
      </c>
      <c r="Y112" s="1235"/>
      <c r="Z112" s="1235"/>
      <c r="AA112" s="1235"/>
      <c r="AB112" s="1235"/>
      <c r="AC112" s="687"/>
      <c r="AD112" s="575"/>
      <c r="AE112" s="575"/>
    </row>
    <row r="113" spans="2:32" x14ac:dyDescent="0.25">
      <c r="B113" s="2343" t="s">
        <v>475</v>
      </c>
      <c r="C113" s="265" t="s">
        <v>295</v>
      </c>
      <c r="D113" s="253" t="s">
        <v>476</v>
      </c>
      <c r="E113" s="237" t="s">
        <v>297</v>
      </c>
      <c r="F113" s="273"/>
      <c r="G113" s="216"/>
      <c r="H113" s="93"/>
      <c r="I113" s="93"/>
      <c r="J113" s="93"/>
      <c r="K113" s="93"/>
      <c r="L113" s="93"/>
      <c r="M113" s="118"/>
      <c r="N113" s="1233">
        <v>1</v>
      </c>
      <c r="O113" s="1234">
        <v>1</v>
      </c>
      <c r="P113" s="950">
        <v>1</v>
      </c>
      <c r="Q113" s="950">
        <v>1</v>
      </c>
      <c r="R113" s="950">
        <v>1</v>
      </c>
      <c r="S113" s="950">
        <v>1</v>
      </c>
      <c r="T113" s="950">
        <v>1</v>
      </c>
      <c r="U113" s="950">
        <v>1</v>
      </c>
      <c r="V113" s="1209">
        <v>1</v>
      </c>
      <c r="W113" s="950">
        <v>0.93300000000000005</v>
      </c>
      <c r="X113" s="950">
        <v>0.88239999999999996</v>
      </c>
      <c r="Y113" s="1232">
        <v>0.9</v>
      </c>
      <c r="Z113" s="1209">
        <v>0.95</v>
      </c>
      <c r="AA113" s="535">
        <v>0.95</v>
      </c>
      <c r="AB113" s="535">
        <v>1</v>
      </c>
      <c r="AC113" s="1413">
        <v>1</v>
      </c>
      <c r="AD113" s="1375">
        <v>1</v>
      </c>
      <c r="AE113" s="1375">
        <v>1</v>
      </c>
      <c r="AF113" s="41"/>
    </row>
    <row r="114" spans="2:32" x14ac:dyDescent="0.25">
      <c r="B114" s="2344"/>
      <c r="C114" s="266" t="s">
        <v>295</v>
      </c>
      <c r="D114" s="251" t="s">
        <v>533</v>
      </c>
      <c r="E114" s="239" t="s">
        <v>297</v>
      </c>
      <c r="F114" s="457"/>
      <c r="G114" s="455"/>
      <c r="H114" s="51"/>
      <c r="I114" s="51"/>
      <c r="J114" s="51"/>
      <c r="K114" s="51"/>
      <c r="L114" s="51"/>
      <c r="M114" s="1128"/>
      <c r="N114" s="826">
        <v>1</v>
      </c>
      <c r="O114" s="403">
        <v>1</v>
      </c>
      <c r="P114" s="364">
        <v>1</v>
      </c>
      <c r="Q114" s="69">
        <v>0.8</v>
      </c>
      <c r="R114" s="69">
        <v>0.86</v>
      </c>
      <c r="S114" s="69">
        <v>0.86</v>
      </c>
      <c r="T114" s="69">
        <v>0.75</v>
      </c>
      <c r="U114" s="69">
        <v>0.78</v>
      </c>
      <c r="V114" s="364">
        <v>0.78</v>
      </c>
      <c r="W114" s="69">
        <v>0.78</v>
      </c>
      <c r="X114" s="69">
        <v>0.78</v>
      </c>
      <c r="Y114" s="364">
        <v>0.75</v>
      </c>
      <c r="Z114" s="364">
        <v>0.8</v>
      </c>
      <c r="AA114" s="364">
        <v>0.8</v>
      </c>
      <c r="AB114" s="364">
        <v>0.82</v>
      </c>
      <c r="AC114" s="559">
        <v>0.82</v>
      </c>
      <c r="AD114" s="364">
        <v>0.69</v>
      </c>
      <c r="AE114" s="364">
        <v>0.69</v>
      </c>
      <c r="AF114" s="41"/>
    </row>
    <row r="115" spans="2:32" x14ac:dyDescent="0.25">
      <c r="B115" s="2344"/>
      <c r="C115" s="266" t="s">
        <v>295</v>
      </c>
      <c r="D115" s="250" t="s">
        <v>477</v>
      </c>
      <c r="E115" s="238" t="s">
        <v>297</v>
      </c>
      <c r="F115" s="457"/>
      <c r="G115" s="455"/>
      <c r="H115" s="51"/>
      <c r="I115" s="51"/>
      <c r="J115" s="51"/>
      <c r="K115" s="51"/>
      <c r="L115" s="51"/>
      <c r="M115" s="1128"/>
      <c r="N115" s="825"/>
      <c r="O115" s="416"/>
      <c r="P115" s="307"/>
      <c r="Q115" s="364">
        <v>0.2</v>
      </c>
      <c r="R115" s="364">
        <v>0.14000000000000001</v>
      </c>
      <c r="S115" s="364">
        <v>0.14000000000000001</v>
      </c>
      <c r="T115" s="364">
        <v>0.13</v>
      </c>
      <c r="U115" s="364">
        <v>0.11</v>
      </c>
      <c r="V115" s="364">
        <v>0.11</v>
      </c>
      <c r="W115" s="69">
        <v>0.11</v>
      </c>
      <c r="X115" s="69">
        <v>0.11</v>
      </c>
      <c r="Y115" s="364">
        <v>0.17</v>
      </c>
      <c r="Z115" s="364">
        <v>0.1</v>
      </c>
      <c r="AA115" s="364">
        <v>0.1</v>
      </c>
      <c r="AB115" s="364">
        <v>0.09</v>
      </c>
      <c r="AC115" s="559">
        <v>0.09</v>
      </c>
      <c r="AD115" s="364">
        <v>0.23</v>
      </c>
      <c r="AE115" s="364">
        <v>0.23</v>
      </c>
      <c r="AF115" s="41"/>
    </row>
    <row r="116" spans="2:32" ht="16.5" thickBot="1" x14ac:dyDescent="0.3">
      <c r="B116" s="2344"/>
      <c r="C116" s="412" t="s">
        <v>295</v>
      </c>
      <c r="D116" s="621" t="s">
        <v>478</v>
      </c>
      <c r="E116" s="239" t="s">
        <v>297</v>
      </c>
      <c r="F116" s="457"/>
      <c r="G116" s="455"/>
      <c r="H116" s="51"/>
      <c r="I116" s="51"/>
      <c r="J116" s="51"/>
      <c r="K116" s="51"/>
      <c r="L116" s="51"/>
      <c r="M116" s="1128"/>
      <c r="N116" s="825"/>
      <c r="O116" s="416"/>
      <c r="P116" s="307"/>
      <c r="Q116" s="307"/>
      <c r="R116" s="307"/>
      <c r="S116" s="307"/>
      <c r="T116" s="364">
        <v>0.13</v>
      </c>
      <c r="U116" s="364">
        <v>0.11</v>
      </c>
      <c r="V116" s="364">
        <v>0.11</v>
      </c>
      <c r="W116" s="69">
        <v>0.11</v>
      </c>
      <c r="X116" s="69">
        <v>0.11</v>
      </c>
      <c r="Y116" s="1126">
        <v>8</v>
      </c>
      <c r="Z116" s="364">
        <v>0.1</v>
      </c>
      <c r="AA116" s="364">
        <v>0.1</v>
      </c>
      <c r="AB116" s="364">
        <v>0.09</v>
      </c>
      <c r="AC116" s="559">
        <v>0.09</v>
      </c>
      <c r="AD116" s="364">
        <v>0.08</v>
      </c>
      <c r="AE116" s="364">
        <v>0.08</v>
      </c>
      <c r="AF116" s="41"/>
    </row>
    <row r="117" spans="2:32" ht="16.5" thickBot="1" x14ac:dyDescent="0.3">
      <c r="B117" s="2385"/>
      <c r="C117" s="412" t="s">
        <v>295</v>
      </c>
      <c r="D117" s="621" t="s">
        <v>500</v>
      </c>
      <c r="E117" s="240" t="s">
        <v>297</v>
      </c>
      <c r="F117" s="458"/>
      <c r="G117" s="456"/>
      <c r="H117" s="96"/>
      <c r="I117" s="96"/>
      <c r="J117" s="96"/>
      <c r="K117" s="96"/>
      <c r="L117" s="96"/>
      <c r="M117" s="119"/>
      <c r="N117" s="1216"/>
      <c r="O117" s="308"/>
      <c r="P117" s="308"/>
      <c r="Q117" s="308"/>
      <c r="R117" s="308"/>
      <c r="S117" s="308"/>
      <c r="T117" s="308"/>
      <c r="U117" s="308"/>
      <c r="V117" s="308"/>
      <c r="W117" s="296">
        <v>6.7000000000000004E-2</v>
      </c>
      <c r="X117" s="296">
        <v>0.12</v>
      </c>
      <c r="Y117" s="401">
        <v>0.1</v>
      </c>
      <c r="Z117" s="401">
        <v>0.05</v>
      </c>
      <c r="AA117" s="401">
        <v>0.05</v>
      </c>
      <c r="AB117" s="308"/>
      <c r="AC117" s="1290"/>
      <c r="AD117" s="307"/>
      <c r="AE117" s="307"/>
      <c r="AF117" s="41"/>
    </row>
    <row r="118" spans="2:32" x14ac:dyDescent="0.25">
      <c r="N118" s="393"/>
      <c r="O118" s="393"/>
      <c r="P118" s="393"/>
      <c r="Q118" s="393"/>
      <c r="R118" s="393"/>
      <c r="S118" s="393"/>
      <c r="T118" s="393"/>
      <c r="U118" s="393"/>
      <c r="V118" s="393"/>
      <c r="AF118" s="41"/>
    </row>
    <row r="119" spans="2:32" x14ac:dyDescent="0.25">
      <c r="C119" s="41"/>
      <c r="D119" s="41"/>
      <c r="E119" s="41"/>
      <c r="F119" s="41"/>
      <c r="G119" s="207"/>
      <c r="H119" s="3"/>
      <c r="AF119" s="41"/>
    </row>
    <row r="120" spans="2:32" x14ac:dyDescent="0.25">
      <c r="B120" s="41"/>
      <c r="C120" s="41"/>
      <c r="D120" s="41"/>
      <c r="E120" s="41"/>
      <c r="F120" s="41"/>
      <c r="G120" s="207"/>
      <c r="H120" s="4">
        <v>113</v>
      </c>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row>
    <row r="162" spans="1:32" ht="16.5" thickBot="1" x14ac:dyDescent="0.3"/>
    <row r="163" spans="1:32" ht="15.75" customHeight="1" x14ac:dyDescent="0.25">
      <c r="A163" s="42"/>
      <c r="B163" s="2546" t="s">
        <v>350</v>
      </c>
      <c r="C163" s="2548" t="s">
        <v>295</v>
      </c>
      <c r="D163" s="488" t="s">
        <v>543</v>
      </c>
      <c r="E163" s="483"/>
      <c r="F163" s="134"/>
      <c r="G163" s="134"/>
      <c r="H163" s="134"/>
      <c r="I163" s="134"/>
      <c r="J163" s="134"/>
      <c r="K163" s="134"/>
      <c r="L163" s="134"/>
      <c r="M163" s="134"/>
      <c r="N163" s="134"/>
      <c r="O163" s="134"/>
      <c r="P163" s="134"/>
      <c r="Q163" s="134"/>
      <c r="R163" s="134"/>
      <c r="S163" s="134"/>
      <c r="T163" s="134"/>
      <c r="U163" s="134"/>
      <c r="V163" s="134"/>
      <c r="W163" s="587"/>
      <c r="X163" s="587"/>
      <c r="Y163" s="587"/>
      <c r="Z163" s="587"/>
      <c r="AA163" s="587"/>
      <c r="AB163" s="587"/>
      <c r="AC163" s="587"/>
      <c r="AD163" s="587"/>
      <c r="AE163" s="587"/>
      <c r="AF163" s="500">
        <v>0.90910000000000002</v>
      </c>
    </row>
    <row r="164" spans="1:32" ht="21" customHeight="1" thickBot="1" x14ac:dyDescent="0.3">
      <c r="A164" s="42"/>
      <c r="B164" s="2547"/>
      <c r="C164" s="2549"/>
      <c r="D164" s="489"/>
      <c r="E164" s="484"/>
      <c r="F164" s="468"/>
      <c r="G164" s="468"/>
      <c r="H164" s="468"/>
      <c r="I164" s="468"/>
      <c r="J164" s="468"/>
      <c r="K164" s="468"/>
      <c r="L164" s="468"/>
      <c r="M164" s="468"/>
      <c r="N164" s="468"/>
      <c r="O164" s="468"/>
      <c r="P164" s="468"/>
      <c r="Q164" s="468"/>
      <c r="R164" s="468"/>
      <c r="S164" s="468"/>
      <c r="T164" s="468"/>
      <c r="U164" s="468"/>
      <c r="V164" s="468"/>
      <c r="W164" s="588"/>
      <c r="X164" s="588"/>
      <c r="Y164" s="588"/>
      <c r="Z164" s="588"/>
      <c r="AA164" s="588"/>
      <c r="AB164" s="588"/>
      <c r="AC164" s="588"/>
      <c r="AD164" s="588"/>
      <c r="AE164" s="588"/>
      <c r="AF164" s="469"/>
    </row>
    <row r="165" spans="1:32" x14ac:dyDescent="0.25">
      <c r="B165" s="485"/>
      <c r="C165" s="2548" t="s">
        <v>295</v>
      </c>
      <c r="D165" s="490"/>
      <c r="E165" s="491"/>
      <c r="F165" s="492"/>
      <c r="G165" s="492"/>
      <c r="H165" s="492"/>
      <c r="I165" s="492"/>
      <c r="J165" s="492"/>
      <c r="K165" s="492"/>
      <c r="L165" s="492"/>
      <c r="M165" s="492"/>
      <c r="N165" s="492"/>
      <c r="O165" s="492"/>
      <c r="P165" s="492"/>
      <c r="Q165" s="492"/>
      <c r="R165" s="492"/>
      <c r="S165" s="492"/>
      <c r="T165" s="492"/>
      <c r="U165" s="492"/>
      <c r="V165" s="492"/>
      <c r="W165" s="492"/>
      <c r="X165" s="492"/>
      <c r="Y165" s="492"/>
      <c r="Z165" s="492"/>
      <c r="AA165" s="492"/>
      <c r="AB165" s="492"/>
      <c r="AC165" s="492"/>
      <c r="AD165" s="492"/>
      <c r="AE165" s="492"/>
      <c r="AF165" s="493"/>
    </row>
    <row r="166" spans="1:32" x14ac:dyDescent="0.25">
      <c r="B166" s="494"/>
      <c r="C166" s="2550"/>
      <c r="D166" s="479"/>
      <c r="E166" s="478"/>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495"/>
    </row>
    <row r="167" spans="1:32" x14ac:dyDescent="0.25">
      <c r="B167" s="494"/>
      <c r="C167" s="2550"/>
      <c r="D167" s="479"/>
      <c r="E167" s="478"/>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495"/>
    </row>
    <row r="168" spans="1:32" x14ac:dyDescent="0.25">
      <c r="B168" s="494"/>
      <c r="C168" s="2550"/>
      <c r="D168" s="479"/>
      <c r="E168" s="478"/>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495"/>
    </row>
    <row r="169" spans="1:32" ht="16.5" thickBot="1" x14ac:dyDescent="0.3">
      <c r="B169" s="486"/>
      <c r="C169" s="2549"/>
      <c r="D169" s="496"/>
      <c r="E169" s="497"/>
      <c r="F169" s="498"/>
      <c r="G169" s="498"/>
      <c r="H169" s="498"/>
      <c r="I169" s="498"/>
      <c r="J169" s="498"/>
      <c r="K169" s="498"/>
      <c r="L169" s="498"/>
      <c r="M169" s="498"/>
      <c r="N169" s="498"/>
      <c r="O169" s="498"/>
      <c r="P169" s="498"/>
      <c r="Q169" s="498"/>
      <c r="R169" s="498"/>
      <c r="S169" s="498"/>
      <c r="T169" s="498"/>
      <c r="U169" s="498"/>
      <c r="V169" s="498"/>
      <c r="W169" s="498"/>
      <c r="X169" s="498"/>
      <c r="Y169" s="498"/>
      <c r="Z169" s="498"/>
      <c r="AA169" s="498"/>
      <c r="AB169" s="498"/>
      <c r="AC169" s="498"/>
      <c r="AD169" s="498"/>
      <c r="AE169" s="498"/>
      <c r="AF169" s="499"/>
    </row>
  </sheetData>
  <mergeCells count="93">
    <mergeCell ref="AD76:AD82"/>
    <mergeCell ref="AE76:AE82"/>
    <mergeCell ref="W53:AE61"/>
    <mergeCell ref="S57:V57"/>
    <mergeCell ref="F58:R58"/>
    <mergeCell ref="F53:R53"/>
    <mergeCell ref="F54:R54"/>
    <mergeCell ref="F55:R55"/>
    <mergeCell ref="N69:S75"/>
    <mergeCell ref="F69:F75"/>
    <mergeCell ref="S59:V59"/>
    <mergeCell ref="F60:R60"/>
    <mergeCell ref="S60:V60"/>
    <mergeCell ref="F61:R61"/>
    <mergeCell ref="S61:V61"/>
    <mergeCell ref="AA76:AA82"/>
    <mergeCell ref="N83:S89"/>
    <mergeCell ref="N76:S82"/>
    <mergeCell ref="F97:F103"/>
    <mergeCell ref="F90:F96"/>
    <mergeCell ref="G90:G96"/>
    <mergeCell ref="N90:S96"/>
    <mergeCell ref="G83:G89"/>
    <mergeCell ref="F83:F89"/>
    <mergeCell ref="F76:F82"/>
    <mergeCell ref="N97:S103"/>
    <mergeCell ref="G97:G103"/>
    <mergeCell ref="E104:E110"/>
    <mergeCell ref="B97:B103"/>
    <mergeCell ref="C97:C103"/>
    <mergeCell ref="E97:E103"/>
    <mergeCell ref="C165:C169"/>
    <mergeCell ref="B163:B164"/>
    <mergeCell ref="C163:C164"/>
    <mergeCell ref="B113:B117"/>
    <mergeCell ref="B104:B110"/>
    <mergeCell ref="C104:C110"/>
    <mergeCell ref="B111:B112"/>
    <mergeCell ref="C111:C112"/>
    <mergeCell ref="B62:B68"/>
    <mergeCell ref="E62:E68"/>
    <mergeCell ref="F62:F68"/>
    <mergeCell ref="G62:G68"/>
    <mergeCell ref="G69:G75"/>
    <mergeCell ref="C62:C68"/>
    <mergeCell ref="B90:B96"/>
    <mergeCell ref="A62:A110"/>
    <mergeCell ref="C53:C61"/>
    <mergeCell ref="D53:D61"/>
    <mergeCell ref="E53:E61"/>
    <mergeCell ref="C90:C96"/>
    <mergeCell ref="E90:E96"/>
    <mergeCell ref="B69:B75"/>
    <mergeCell ref="C69:C75"/>
    <mergeCell ref="E69:E75"/>
    <mergeCell ref="B76:B82"/>
    <mergeCell ref="C76:C82"/>
    <mergeCell ref="E76:E82"/>
    <mergeCell ref="B83:B89"/>
    <mergeCell ref="C83:C89"/>
    <mergeCell ref="E83:E89"/>
    <mergeCell ref="B2:B7"/>
    <mergeCell ref="F56:R56"/>
    <mergeCell ref="S56:V56"/>
    <mergeCell ref="F57:R57"/>
    <mergeCell ref="N38:P38"/>
    <mergeCell ref="Q38:S38"/>
    <mergeCell ref="Q43:S43"/>
    <mergeCell ref="N13:V13"/>
    <mergeCell ref="N14:U14"/>
    <mergeCell ref="N42:P42"/>
    <mergeCell ref="Q42:S42"/>
    <mergeCell ref="N7:U7"/>
    <mergeCell ref="B19:B24"/>
    <mergeCell ref="B35:B61"/>
    <mergeCell ref="F59:R59"/>
    <mergeCell ref="N43:P43"/>
    <mergeCell ref="AC76:AC82"/>
    <mergeCell ref="B28:B34"/>
    <mergeCell ref="B9:B18"/>
    <mergeCell ref="G76:G82"/>
    <mergeCell ref="Z76:Z82"/>
    <mergeCell ref="Y76:Y82"/>
    <mergeCell ref="W76:W82"/>
    <mergeCell ref="X76:X82"/>
    <mergeCell ref="S58:V58"/>
    <mergeCell ref="S54:V54"/>
    <mergeCell ref="S55:V55"/>
    <mergeCell ref="N62:S68"/>
    <mergeCell ref="N37:P37"/>
    <mergeCell ref="Q37:S37"/>
    <mergeCell ref="S53:V53"/>
    <mergeCell ref="AB76:AB82"/>
  </mergeCells>
  <conditionalFormatting sqref="Q7">
    <cfRule type="cellIs" dxfId="14" priority="13" operator="greaterThan">
      <formula>1.1</formula>
    </cfRule>
    <cfRule type="cellIs" dxfId="13" priority="14" operator="between">
      <formula>1.05</formula>
      <formula>1.1</formula>
    </cfRule>
    <cfRule type="cellIs" dxfId="12" priority="15" operator="between">
      <formula>0.95</formula>
      <formula>1.05</formula>
    </cfRule>
    <cfRule type="cellIs" dxfId="11" priority="16" operator="between">
      <formula>0.9</formula>
      <formula>0.95</formula>
    </cfRule>
    <cfRule type="cellIs" dxfId="10" priority="17" operator="lessThan">
      <formula>0.9</formula>
    </cfRule>
  </conditionalFormatting>
  <conditionalFormatting sqref="N9:P9">
    <cfRule type="cellIs" dxfId="9" priority="12" stopIfTrue="1" operator="between">
      <formula>0</formula>
      <formula>0.944</formula>
    </cfRule>
  </conditionalFormatting>
  <conditionalFormatting sqref="N9:P9">
    <cfRule type="containsBlanks" priority="9" stopIfTrue="1">
      <formula>LEN(TRIM(N9))=0</formula>
    </cfRule>
    <cfRule type="cellIs" dxfId="8" priority="10" stopIfTrue="1" operator="between">
      <formula>0.95</formula>
      <formula>1</formula>
    </cfRule>
    <cfRule type="cellIs" dxfId="7" priority="11" stopIfTrue="1" operator="between">
      <formula>0.945</formula>
      <formula>0.949</formula>
    </cfRule>
  </conditionalFormatting>
  <conditionalFormatting sqref="AC11">
    <cfRule type="containsBlanks" priority="1" stopIfTrue="1">
      <formula>LEN(TRIM(AC11))=0</formula>
    </cfRule>
    <cfRule type="cellIs" dxfId="6" priority="2" stopIfTrue="1" operator="greaterThan">
      <formula>0</formula>
    </cfRule>
    <cfRule type="cellIs" dxfId="5" priority="3" stopIfTrue="1" operator="equal">
      <formula>0</formula>
    </cfRule>
  </conditionalFormatting>
  <dataValidations count="1">
    <dataValidation type="decimal" operator="greaterThanOrEqual" allowBlank="1" showInputMessage="1" showErrorMessage="1" sqref="N13:N18 F2 G3:N3 F7:N7">
      <formula1>0</formula1>
    </dataValidation>
  </dataValidations>
  <hyperlinks>
    <hyperlink ref="D28" r:id="rId1"/>
    <hyperlink ref="D29" r:id="rId2"/>
    <hyperlink ref="D30" r:id="rId3"/>
    <hyperlink ref="D24" r:id="rId4"/>
    <hyperlink ref="D37" r:id="rId5"/>
    <hyperlink ref="D38" r:id="rId6"/>
    <hyperlink ref="D42" r:id="rId7"/>
    <hyperlink ref="D43" r:id="rId8"/>
    <hyperlink ref="D53:D61" r:id="rId9" display="http://www.cqc.org.uk/publications/surveys/emergency-department-survey-2016"/>
  </hyperlinks>
  <pageMargins left="0.7" right="0.7" top="0.75" bottom="0.75" header="0.3" footer="0.3"/>
  <pageSetup paperSize="9" orientation="portrait" r:id="rId10"/>
  <legacyDrawing r:id="rId11"/>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Emergency!N2:W2</xm:f>
              <xm:sqref>AF2</xm:sqref>
            </x14:sparkline>
            <x14:sparkline>
              <xm:f>Emergency!N4:W4</xm:f>
              <xm:sqref>AF4</xm:sqref>
            </x14:sparkline>
            <x14:sparkline>
              <xm:f>Emergency!N5:W5</xm:f>
              <xm:sqref>AF5</xm:sqref>
            </x14:sparkline>
            <x14:sparkline>
              <xm:f>Emergency!N6:W6</xm:f>
              <xm:sqref>AF6</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Emergency!V7:Y7</xm:f>
              <xm:sqref>AF7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Emergency!N3:W3</xm:f>
              <xm:sqref>AF3</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Emergency!N8:U8</xm:f>
              <xm:sqref>AF8</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H126"/>
  <sheetViews>
    <sheetView topLeftCell="F58" zoomScale="80" zoomScaleNormal="80" workbookViewId="0">
      <selection activeCell="Z72" sqref="Z72:AE78"/>
    </sheetView>
  </sheetViews>
  <sheetFormatPr defaultColWidth="9.140625" defaultRowHeight="15.75" x14ac:dyDescent="0.25"/>
  <cols>
    <col min="1" max="1" width="10" style="41" customWidth="1"/>
    <col min="2" max="2" width="9.140625" style="380"/>
    <col min="3" max="3" width="12.140625" style="63" customWidth="1"/>
    <col min="4" max="4" width="66.85546875" style="52" customWidth="1"/>
    <col min="5" max="5" width="15.42578125" style="63" bestFit="1" customWidth="1"/>
    <col min="6" max="6" width="8.5703125" style="49" customWidth="1"/>
    <col min="7" max="7" width="13.85546875" style="49" bestFit="1" customWidth="1"/>
    <col min="8" max="9" width="13.42578125" style="49" hidden="1" customWidth="1"/>
    <col min="10" max="10" width="8.42578125" style="49" hidden="1" customWidth="1"/>
    <col min="11" max="11" width="8.5703125" style="49" hidden="1" customWidth="1"/>
    <col min="12" max="12" width="7.5703125" style="49" hidden="1" customWidth="1"/>
    <col min="13" max="13" width="8.5703125" style="49" hidden="1" customWidth="1"/>
    <col min="14" max="14" width="8" style="49" customWidth="1"/>
    <col min="15" max="15" width="9.140625" style="49" customWidth="1"/>
    <col min="16" max="16" width="9" style="49" customWidth="1"/>
    <col min="17" max="17" width="9.5703125" style="49" customWidth="1"/>
    <col min="18" max="18" width="9.140625" style="49" customWidth="1"/>
    <col min="19" max="19" width="9" style="49" customWidth="1"/>
    <col min="20" max="20" width="9.42578125" style="49" customWidth="1"/>
    <col min="21" max="21" width="8" style="49" customWidth="1"/>
    <col min="22" max="22" width="8.42578125" style="49" customWidth="1"/>
    <col min="23" max="29" width="8.7109375" style="49" customWidth="1"/>
    <col min="30" max="31" width="9.85546875" style="49" bestFit="1" customWidth="1"/>
    <col min="32" max="32" width="25.140625" style="49" customWidth="1"/>
    <col min="33" max="33" width="17.85546875" style="41" bestFit="1" customWidth="1"/>
    <col min="34" max="34" width="8" style="41" customWidth="1"/>
    <col min="35" max="16384" width="9.140625" style="41"/>
  </cols>
  <sheetData>
    <row r="1" spans="1:34" s="47" customFormat="1" ht="50.25" customHeight="1" thickBot="1" x14ac:dyDescent="0.3">
      <c r="A1" s="312"/>
      <c r="B1" s="378"/>
      <c r="C1" s="623" t="s">
        <v>294</v>
      </c>
      <c r="D1" s="624" t="s">
        <v>1</v>
      </c>
      <c r="E1" s="625" t="s">
        <v>296</v>
      </c>
      <c r="F1" s="624" t="s">
        <v>46</v>
      </c>
      <c r="G1" s="626" t="s">
        <v>302</v>
      </c>
      <c r="H1" s="627">
        <v>42644</v>
      </c>
      <c r="I1" s="627">
        <v>42675</v>
      </c>
      <c r="J1" s="627">
        <v>42705</v>
      </c>
      <c r="K1" s="627">
        <v>42736</v>
      </c>
      <c r="L1" s="627">
        <v>42767</v>
      </c>
      <c r="M1" s="628">
        <v>42795</v>
      </c>
      <c r="N1" s="628">
        <v>42826</v>
      </c>
      <c r="O1" s="628">
        <v>42856</v>
      </c>
      <c r="P1" s="628">
        <v>42887</v>
      </c>
      <c r="Q1" s="628">
        <v>42917</v>
      </c>
      <c r="R1" s="628">
        <v>42948</v>
      </c>
      <c r="S1" s="628">
        <v>42979</v>
      </c>
      <c r="T1" s="628">
        <v>43009</v>
      </c>
      <c r="U1" s="628">
        <v>43040</v>
      </c>
      <c r="V1" s="628">
        <v>43070</v>
      </c>
      <c r="W1" s="629">
        <v>43101</v>
      </c>
      <c r="X1" s="844">
        <v>43132</v>
      </c>
      <c r="Y1" s="145">
        <v>43160</v>
      </c>
      <c r="Z1" s="432">
        <v>43191</v>
      </c>
      <c r="AA1" s="432">
        <v>43221</v>
      </c>
      <c r="AB1" s="432">
        <v>43252</v>
      </c>
      <c r="AC1" s="432">
        <v>43282</v>
      </c>
      <c r="AD1" s="432">
        <v>43313</v>
      </c>
      <c r="AE1" s="432">
        <v>43344</v>
      </c>
      <c r="AF1" s="432" t="s">
        <v>242</v>
      </c>
      <c r="AG1" s="59"/>
      <c r="AH1" s="60"/>
    </row>
    <row r="2" spans="1:34" ht="31.5" customHeight="1" x14ac:dyDescent="0.25">
      <c r="A2" s="99"/>
      <c r="B2" s="2339" t="s">
        <v>525</v>
      </c>
      <c r="C2" s="150" t="s">
        <v>293</v>
      </c>
      <c r="D2" s="480" t="s">
        <v>8</v>
      </c>
      <c r="E2" s="507" t="s">
        <v>301</v>
      </c>
      <c r="F2" s="93" t="s">
        <v>47</v>
      </c>
      <c r="G2" s="216"/>
      <c r="H2" s="216"/>
      <c r="I2" s="216"/>
      <c r="J2" s="216"/>
      <c r="K2" s="216"/>
      <c r="L2" s="216"/>
      <c r="M2" s="101"/>
      <c r="N2" s="101">
        <v>66.36</v>
      </c>
      <c r="O2" s="101">
        <v>75.84</v>
      </c>
      <c r="P2" s="101">
        <v>70.59</v>
      </c>
      <c r="Q2" s="101">
        <v>66.099999999999994</v>
      </c>
      <c r="R2" s="101">
        <v>66.599999999999994</v>
      </c>
      <c r="S2" s="101">
        <v>62.09</v>
      </c>
      <c r="T2" s="101">
        <v>60.71</v>
      </c>
      <c r="U2" s="101">
        <v>67.760000000000005</v>
      </c>
      <c r="V2" s="101">
        <v>68.52</v>
      </c>
      <c r="W2" s="101">
        <v>69.84</v>
      </c>
      <c r="X2" s="721">
        <v>66.61</v>
      </c>
      <c r="Y2" s="55">
        <v>65.88</v>
      </c>
      <c r="Z2" s="894"/>
      <c r="AA2" s="1052"/>
      <c r="AB2" s="562"/>
      <c r="AC2" s="562"/>
      <c r="AD2" s="894"/>
      <c r="AE2" s="894"/>
      <c r="AF2" s="443"/>
      <c r="AG2" s="46"/>
      <c r="AH2" s="46"/>
    </row>
    <row r="3" spans="1:34" ht="31.5" x14ac:dyDescent="0.25">
      <c r="A3" s="99"/>
      <c r="B3" s="2340"/>
      <c r="C3" s="149" t="s">
        <v>293</v>
      </c>
      <c r="D3" s="242" t="s">
        <v>8</v>
      </c>
      <c r="E3" s="591" t="s">
        <v>297</v>
      </c>
      <c r="F3" s="43"/>
      <c r="G3" s="455"/>
      <c r="H3" s="51"/>
      <c r="I3" s="51"/>
      <c r="J3" s="51"/>
      <c r="K3" s="51"/>
      <c r="L3" s="51"/>
      <c r="M3" s="67"/>
      <c r="N3" s="568"/>
      <c r="O3" s="328">
        <v>100.7</v>
      </c>
      <c r="P3" s="328">
        <v>44.99</v>
      </c>
      <c r="Q3" s="328">
        <v>66.349999999999994</v>
      </c>
      <c r="R3" s="328">
        <v>60.48</v>
      </c>
      <c r="S3" s="328">
        <v>33.200000000000003</v>
      </c>
      <c r="T3" s="328">
        <v>35.21</v>
      </c>
      <c r="U3" s="328">
        <v>169.38</v>
      </c>
      <c r="V3" s="328">
        <v>49.55</v>
      </c>
      <c r="W3" s="328">
        <v>115.59</v>
      </c>
      <c r="X3" s="839"/>
      <c r="Y3" s="569"/>
      <c r="Z3" s="895"/>
      <c r="AA3" s="1048"/>
      <c r="AB3" s="569"/>
      <c r="AC3" s="569"/>
      <c r="AD3" s="895"/>
      <c r="AE3" s="895"/>
      <c r="AF3" s="798"/>
      <c r="AG3" s="46"/>
      <c r="AH3" s="46"/>
    </row>
    <row r="4" spans="1:34" ht="31.5" customHeight="1" x14ac:dyDescent="0.25">
      <c r="A4" s="99"/>
      <c r="B4" s="2340"/>
      <c r="C4" s="152" t="s">
        <v>293</v>
      </c>
      <c r="D4" s="66" t="s">
        <v>522</v>
      </c>
      <c r="E4" s="105" t="s">
        <v>301</v>
      </c>
      <c r="F4" s="83"/>
      <c r="G4" s="454"/>
      <c r="H4" s="454"/>
      <c r="I4" s="454"/>
      <c r="J4" s="454"/>
      <c r="K4" s="454"/>
      <c r="L4" s="454"/>
      <c r="M4" s="107"/>
      <c r="N4" s="637">
        <v>117.63</v>
      </c>
      <c r="O4" s="637">
        <v>122.04</v>
      </c>
      <c r="P4" s="637">
        <v>92.96</v>
      </c>
      <c r="Q4" s="637">
        <v>109.84</v>
      </c>
      <c r="R4" s="637">
        <v>104.06</v>
      </c>
      <c r="S4" s="637">
        <v>102.72</v>
      </c>
      <c r="T4" s="637">
        <v>114.93</v>
      </c>
      <c r="U4" s="636">
        <v>122.98</v>
      </c>
      <c r="V4" s="637">
        <v>96.92</v>
      </c>
      <c r="W4" s="792">
        <v>84.12</v>
      </c>
      <c r="X4" s="123">
        <v>39.11</v>
      </c>
      <c r="Y4" s="562"/>
      <c r="Z4" s="894"/>
      <c r="AA4" s="1052"/>
      <c r="AB4" s="562"/>
      <c r="AC4" s="562"/>
      <c r="AD4" s="894"/>
      <c r="AE4" s="894"/>
      <c r="AF4" s="443"/>
      <c r="AG4" s="46"/>
      <c r="AH4" s="46"/>
    </row>
    <row r="5" spans="1:34" ht="31.5" customHeight="1" x14ac:dyDescent="0.25">
      <c r="A5" s="99"/>
      <c r="B5" s="2340"/>
      <c r="C5" s="152" t="s">
        <v>293</v>
      </c>
      <c r="D5" s="66" t="s">
        <v>521</v>
      </c>
      <c r="E5" s="105" t="s">
        <v>301</v>
      </c>
      <c r="F5" s="83"/>
      <c r="G5" s="454"/>
      <c r="H5" s="454"/>
      <c r="I5" s="454"/>
      <c r="J5" s="454"/>
      <c r="K5" s="454"/>
      <c r="L5" s="454"/>
      <c r="M5" s="107"/>
      <c r="N5" s="637">
        <v>55.14</v>
      </c>
      <c r="O5" s="637">
        <v>66.56</v>
      </c>
      <c r="P5" s="637">
        <v>66.489999999999995</v>
      </c>
      <c r="Q5" s="637">
        <v>58.06</v>
      </c>
      <c r="R5" s="637">
        <v>59.87</v>
      </c>
      <c r="S5" s="637">
        <v>54.96</v>
      </c>
      <c r="T5" s="637">
        <v>50.43</v>
      </c>
      <c r="U5" s="636">
        <v>57</v>
      </c>
      <c r="V5" s="637">
        <v>64.099999999999994</v>
      </c>
      <c r="W5" s="792">
        <v>65.92</v>
      </c>
      <c r="X5" s="123">
        <v>69.8</v>
      </c>
      <c r="Y5" s="562"/>
      <c r="Z5" s="894"/>
      <c r="AA5" s="1052"/>
      <c r="AB5" s="562"/>
      <c r="AC5" s="562"/>
      <c r="AD5" s="894"/>
      <c r="AE5" s="894"/>
      <c r="AF5" s="443"/>
      <c r="AG5" s="46"/>
      <c r="AH5" s="46"/>
    </row>
    <row r="6" spans="1:34" ht="31.5" customHeight="1" thickBot="1" x14ac:dyDescent="0.3">
      <c r="A6" s="99"/>
      <c r="B6" s="2341"/>
      <c r="C6" s="630" t="s">
        <v>293</v>
      </c>
      <c r="D6" s="631" t="s">
        <v>23</v>
      </c>
      <c r="E6" s="632" t="s">
        <v>301</v>
      </c>
      <c r="F6" s="616"/>
      <c r="G6" s="453"/>
      <c r="H6" s="453"/>
      <c r="I6" s="453"/>
      <c r="J6" s="453"/>
      <c r="K6" s="453"/>
      <c r="L6" s="453"/>
      <c r="M6" s="633"/>
      <c r="N6" s="638">
        <v>66.27</v>
      </c>
      <c r="O6" s="638">
        <v>78.06</v>
      </c>
      <c r="P6" s="638">
        <v>78.63</v>
      </c>
      <c r="Q6" s="638">
        <v>47.65</v>
      </c>
      <c r="R6" s="638">
        <v>60.57</v>
      </c>
      <c r="S6" s="638">
        <v>25.94</v>
      </c>
      <c r="T6" s="638">
        <v>25.31</v>
      </c>
      <c r="U6" s="639">
        <v>26.05</v>
      </c>
      <c r="V6" s="638">
        <v>26.74</v>
      </c>
      <c r="W6" s="468">
        <v>44.36</v>
      </c>
      <c r="X6" s="588">
        <v>47.74</v>
      </c>
      <c r="Y6" s="562"/>
      <c r="Z6" s="894"/>
      <c r="AA6" s="1052"/>
      <c r="AB6" s="562"/>
      <c r="AC6" s="562"/>
      <c r="AD6" s="894"/>
      <c r="AE6" s="894"/>
      <c r="AF6" s="443"/>
      <c r="AG6" s="46"/>
      <c r="AH6" s="46"/>
    </row>
    <row r="7" spans="1:34" ht="31.5" customHeight="1" x14ac:dyDescent="0.25">
      <c r="A7" s="99"/>
      <c r="B7" s="2339" t="s">
        <v>526</v>
      </c>
      <c r="C7" s="150" t="s">
        <v>293</v>
      </c>
      <c r="D7" s="480" t="s">
        <v>8</v>
      </c>
      <c r="E7" s="507" t="s">
        <v>301</v>
      </c>
      <c r="F7" s="93" t="s">
        <v>47</v>
      </c>
      <c r="G7" s="216"/>
      <c r="H7" s="216"/>
      <c r="I7" s="216"/>
      <c r="J7" s="216"/>
      <c r="K7" s="216"/>
      <c r="L7" s="216"/>
      <c r="M7" s="101"/>
      <c r="N7" s="101">
        <v>83.22</v>
      </c>
      <c r="O7" s="101">
        <v>82.03</v>
      </c>
      <c r="P7" s="101">
        <v>85.81</v>
      </c>
      <c r="Q7" s="101">
        <v>86.32</v>
      </c>
      <c r="R7" s="101">
        <v>84.17</v>
      </c>
      <c r="S7" s="101">
        <v>83.23</v>
      </c>
      <c r="T7" s="101">
        <v>86.05</v>
      </c>
      <c r="U7" s="274">
        <v>87.17</v>
      </c>
      <c r="V7" s="101">
        <v>89.67</v>
      </c>
      <c r="W7" s="101">
        <v>85.95</v>
      </c>
      <c r="X7" s="721">
        <v>84.03</v>
      </c>
      <c r="Y7" s="55">
        <v>84.21</v>
      </c>
      <c r="Z7" s="894"/>
      <c r="AA7" s="1052"/>
      <c r="AB7" s="562"/>
      <c r="AC7" s="562"/>
      <c r="AD7" s="894"/>
      <c r="AE7" s="894"/>
      <c r="AF7" s="443"/>
      <c r="AG7" s="46"/>
      <c r="AH7" s="46"/>
    </row>
    <row r="8" spans="1:34" ht="31.5" x14ac:dyDescent="0.25">
      <c r="A8" s="99"/>
      <c r="B8" s="2340"/>
      <c r="C8" s="149" t="s">
        <v>293</v>
      </c>
      <c r="D8" s="242" t="s">
        <v>8</v>
      </c>
      <c r="E8" s="591" t="s">
        <v>297</v>
      </c>
      <c r="F8" s="43"/>
      <c r="G8" s="455"/>
      <c r="H8" s="51"/>
      <c r="I8" s="51"/>
      <c r="J8" s="51"/>
      <c r="K8" s="51"/>
      <c r="L8" s="51"/>
      <c r="M8" s="67"/>
      <c r="N8" s="328">
        <v>71.98</v>
      </c>
      <c r="O8" s="328">
        <v>72.06</v>
      </c>
      <c r="P8" s="328">
        <v>107.57</v>
      </c>
      <c r="Q8" s="328">
        <v>82.55</v>
      </c>
      <c r="R8" s="328">
        <v>59.73</v>
      </c>
      <c r="S8" s="328">
        <v>77.09</v>
      </c>
      <c r="T8" s="328">
        <v>121.76</v>
      </c>
      <c r="U8" s="328">
        <v>76.25</v>
      </c>
      <c r="V8" s="328">
        <v>105.49</v>
      </c>
      <c r="W8" s="328">
        <v>59.03</v>
      </c>
      <c r="X8" s="916">
        <v>64.91</v>
      </c>
      <c r="Y8" s="569"/>
      <c r="Z8" s="895"/>
      <c r="AA8" s="1048"/>
      <c r="AB8" s="569"/>
      <c r="AC8" s="569"/>
      <c r="AD8" s="895"/>
      <c r="AE8" s="895"/>
      <c r="AF8" s="798"/>
      <c r="AG8" s="46"/>
      <c r="AH8" s="46"/>
    </row>
    <row r="9" spans="1:34" ht="31.5" customHeight="1" x14ac:dyDescent="0.25">
      <c r="A9" s="99"/>
      <c r="B9" s="2439"/>
      <c r="C9" s="152" t="s">
        <v>293</v>
      </c>
      <c r="D9" s="66" t="s">
        <v>522</v>
      </c>
      <c r="E9" s="105" t="s">
        <v>301</v>
      </c>
      <c r="F9" s="83"/>
      <c r="G9" s="454"/>
      <c r="H9" s="454"/>
      <c r="I9" s="454"/>
      <c r="J9" s="454"/>
      <c r="K9" s="454"/>
      <c r="L9" s="454"/>
      <c r="M9" s="107"/>
      <c r="N9" s="328">
        <v>77.72</v>
      </c>
      <c r="O9" s="328">
        <v>63.53</v>
      </c>
      <c r="P9" s="328">
        <v>61.49</v>
      </c>
      <c r="Q9" s="328">
        <v>92.96</v>
      </c>
      <c r="R9" s="328">
        <v>94.03</v>
      </c>
      <c r="S9" s="328">
        <v>93.29</v>
      </c>
      <c r="T9" s="328">
        <v>82.13</v>
      </c>
      <c r="U9" s="636">
        <v>73.16</v>
      </c>
      <c r="V9" s="637">
        <v>74.819999999999993</v>
      </c>
      <c r="W9" s="792">
        <v>80.86</v>
      </c>
      <c r="X9" s="123">
        <v>63.58</v>
      </c>
      <c r="Y9" s="562"/>
      <c r="Z9" s="894"/>
      <c r="AA9" s="1052"/>
      <c r="AB9" s="562"/>
      <c r="AC9" s="562"/>
      <c r="AD9" s="894"/>
      <c r="AE9" s="894"/>
      <c r="AF9" s="443"/>
      <c r="AG9" s="46"/>
      <c r="AH9" s="46"/>
    </row>
    <row r="10" spans="1:34" ht="31.5" customHeight="1" x14ac:dyDescent="0.25">
      <c r="A10" s="99"/>
      <c r="B10" s="2439"/>
      <c r="C10" s="152" t="s">
        <v>293</v>
      </c>
      <c r="D10" s="66" t="s">
        <v>521</v>
      </c>
      <c r="E10" s="105" t="s">
        <v>301</v>
      </c>
      <c r="F10" s="83"/>
      <c r="G10" s="454"/>
      <c r="H10" s="454"/>
      <c r="I10" s="454"/>
      <c r="J10" s="454"/>
      <c r="K10" s="454"/>
      <c r="L10" s="454"/>
      <c r="M10" s="107"/>
      <c r="N10" s="328">
        <v>83.35</v>
      </c>
      <c r="O10" s="328">
        <v>82.46</v>
      </c>
      <c r="P10" s="328">
        <v>85.94</v>
      </c>
      <c r="Q10" s="328">
        <v>85.59</v>
      </c>
      <c r="R10" s="328">
        <v>83.02</v>
      </c>
      <c r="S10" s="328">
        <v>82.15</v>
      </c>
      <c r="T10" s="328">
        <v>85.31</v>
      </c>
      <c r="U10" s="328">
        <v>86.67</v>
      </c>
      <c r="V10" s="637">
        <v>89.36</v>
      </c>
      <c r="W10" s="792">
        <v>86.49</v>
      </c>
      <c r="X10" s="123">
        <v>83.48</v>
      </c>
      <c r="Y10" s="562"/>
      <c r="Z10" s="894"/>
      <c r="AA10" s="1052"/>
      <c r="AB10" s="562"/>
      <c r="AC10" s="562"/>
      <c r="AD10" s="894"/>
      <c r="AE10" s="894"/>
      <c r="AF10" s="443"/>
      <c r="AG10" s="46"/>
      <c r="AH10" s="46"/>
    </row>
    <row r="11" spans="1:34" ht="31.5" customHeight="1" x14ac:dyDescent="0.25">
      <c r="A11" s="99"/>
      <c r="B11" s="2439"/>
      <c r="C11" s="152" t="s">
        <v>293</v>
      </c>
      <c r="D11" s="66" t="s">
        <v>23</v>
      </c>
      <c r="E11" s="105" t="s">
        <v>301</v>
      </c>
      <c r="F11" s="83"/>
      <c r="G11" s="454"/>
      <c r="H11" s="454"/>
      <c r="I11" s="454"/>
      <c r="J11" s="454"/>
      <c r="K11" s="454"/>
      <c r="L11" s="454"/>
      <c r="M11" s="107"/>
      <c r="N11" s="328">
        <v>82</v>
      </c>
      <c r="O11" s="328">
        <v>82.48</v>
      </c>
      <c r="P11" s="328">
        <v>83.37</v>
      </c>
      <c r="Q11" s="328">
        <v>81.13</v>
      </c>
      <c r="R11" s="328">
        <v>82.64</v>
      </c>
      <c r="S11" s="328">
        <v>82.01</v>
      </c>
      <c r="T11" s="328">
        <v>85.95</v>
      </c>
      <c r="U11" s="636">
        <v>87.61</v>
      </c>
      <c r="V11" s="637">
        <v>90.4</v>
      </c>
      <c r="W11" s="792">
        <v>91.27</v>
      </c>
      <c r="X11" s="123">
        <v>86.09</v>
      </c>
      <c r="Y11" s="562"/>
      <c r="Z11" s="894"/>
      <c r="AA11" s="1052"/>
      <c r="AB11" s="562"/>
      <c r="AC11" s="562"/>
      <c r="AD11" s="894"/>
      <c r="AE11" s="894"/>
      <c r="AF11" s="443"/>
      <c r="AG11" s="46"/>
      <c r="AH11" s="46"/>
    </row>
    <row r="12" spans="1:34" ht="31.5" customHeight="1" x14ac:dyDescent="0.25">
      <c r="A12" s="99"/>
      <c r="B12" s="2439"/>
      <c r="C12" s="152" t="s">
        <v>293</v>
      </c>
      <c r="D12" s="66" t="s">
        <v>18</v>
      </c>
      <c r="E12" s="105" t="s">
        <v>301</v>
      </c>
      <c r="F12" s="83"/>
      <c r="G12" s="454"/>
      <c r="H12" s="454"/>
      <c r="I12" s="454"/>
      <c r="J12" s="454"/>
      <c r="K12" s="454"/>
      <c r="L12" s="454"/>
      <c r="M12" s="107"/>
      <c r="N12" s="328">
        <v>79.540000000000006</v>
      </c>
      <c r="O12" s="328">
        <v>76.33</v>
      </c>
      <c r="P12" s="328">
        <v>76.709999999999994</v>
      </c>
      <c r="Q12" s="328">
        <v>78.81</v>
      </c>
      <c r="R12" s="328">
        <v>76.03</v>
      </c>
      <c r="S12" s="328">
        <v>72.45</v>
      </c>
      <c r="T12" s="328">
        <v>71.040000000000006</v>
      </c>
      <c r="U12" s="679"/>
      <c r="V12" s="680"/>
      <c r="W12" s="562"/>
      <c r="X12" s="845"/>
      <c r="Y12" s="562"/>
      <c r="Z12" s="894"/>
      <c r="AA12" s="1052"/>
      <c r="AB12" s="562"/>
      <c r="AC12" s="562"/>
      <c r="AD12" s="894"/>
      <c r="AE12" s="894"/>
      <c r="AF12" s="443"/>
      <c r="AG12" s="46"/>
      <c r="AH12" s="46"/>
    </row>
    <row r="13" spans="1:34" ht="31.5" customHeight="1" thickBot="1" x14ac:dyDescent="0.3">
      <c r="A13" s="99"/>
      <c r="B13" s="2484"/>
      <c r="C13" s="630" t="s">
        <v>293</v>
      </c>
      <c r="D13" s="631" t="s">
        <v>12</v>
      </c>
      <c r="E13" s="632" t="s">
        <v>301</v>
      </c>
      <c r="F13" s="616"/>
      <c r="G13" s="453"/>
      <c r="H13" s="453"/>
      <c r="I13" s="453"/>
      <c r="J13" s="453"/>
      <c r="K13" s="453"/>
      <c r="L13" s="453"/>
      <c r="M13" s="633"/>
      <c r="N13" s="640">
        <v>76.47</v>
      </c>
      <c r="O13" s="640">
        <v>79.97</v>
      </c>
      <c r="P13" s="640">
        <v>82.03</v>
      </c>
      <c r="Q13" s="640">
        <v>154.94</v>
      </c>
      <c r="R13" s="640">
        <v>158.94</v>
      </c>
      <c r="S13" s="640">
        <v>162.31</v>
      </c>
      <c r="T13" s="640">
        <v>179.3</v>
      </c>
      <c r="U13" s="681"/>
      <c r="V13" s="682"/>
      <c r="W13" s="634"/>
      <c r="X13" s="846"/>
      <c r="Y13" s="562"/>
      <c r="Z13" s="562"/>
      <c r="AA13" s="1052"/>
      <c r="AB13" s="562"/>
      <c r="AC13" s="562"/>
      <c r="AD13" s="894"/>
      <c r="AE13" s="894"/>
      <c r="AF13" s="443"/>
      <c r="AG13" s="46"/>
      <c r="AH13" s="46"/>
    </row>
    <row r="14" spans="1:34" ht="31.5" customHeight="1" thickBot="1" x14ac:dyDescent="0.3">
      <c r="A14" s="99"/>
      <c r="B14" s="445"/>
      <c r="C14" s="153" t="s">
        <v>295</v>
      </c>
      <c r="D14" s="243" t="s">
        <v>42</v>
      </c>
      <c r="E14" s="263" t="s">
        <v>297</v>
      </c>
      <c r="F14" s="268" t="s">
        <v>48</v>
      </c>
      <c r="G14" s="576"/>
      <c r="H14" s="272" t="e">
        <f>H16/H15</f>
        <v>#DIV/0!</v>
      </c>
      <c r="I14" s="111" t="e">
        <f>I16/I15</f>
        <v>#DIV/0!</v>
      </c>
      <c r="J14" s="111" t="e">
        <f>J16/J15</f>
        <v>#DIV/0!</v>
      </c>
      <c r="K14" s="111" t="e">
        <f>K16/K15</f>
        <v>#DIV/0!</v>
      </c>
      <c r="L14" s="111" t="e">
        <f>L16/L15</f>
        <v>#DIV/0!</v>
      </c>
      <c r="M14" s="111"/>
      <c r="N14" s="110">
        <v>0.72</v>
      </c>
      <c r="O14" s="110">
        <v>0.91</v>
      </c>
      <c r="P14" s="110">
        <v>0.8</v>
      </c>
      <c r="Q14" s="335">
        <v>1</v>
      </c>
      <c r="R14" s="110">
        <v>0.9</v>
      </c>
      <c r="S14" s="110">
        <v>0.56999999999999995</v>
      </c>
      <c r="T14" s="534">
        <v>0.44</v>
      </c>
      <c r="U14" s="534">
        <v>0.33</v>
      </c>
      <c r="V14" s="577"/>
      <c r="W14" s="234"/>
      <c r="X14" s="806"/>
      <c r="Y14" s="789"/>
      <c r="Z14" s="853"/>
      <c r="AA14" s="994"/>
      <c r="AB14" s="973"/>
      <c r="AC14" s="1000"/>
      <c r="AD14" s="464"/>
      <c r="AE14" s="464"/>
      <c r="AF14" s="143"/>
      <c r="AG14" s="46"/>
      <c r="AH14" s="46"/>
    </row>
    <row r="15" spans="1:34" x14ac:dyDescent="0.25">
      <c r="A15" s="99"/>
      <c r="B15" s="2439"/>
      <c r="C15" s="152" t="s">
        <v>295</v>
      </c>
      <c r="D15" s="66" t="s">
        <v>523</v>
      </c>
      <c r="E15" s="105" t="s">
        <v>297</v>
      </c>
      <c r="F15" s="83"/>
      <c r="G15" s="454"/>
      <c r="H15" s="83"/>
      <c r="I15" s="83"/>
      <c r="J15" s="83"/>
      <c r="K15" s="83"/>
      <c r="L15" s="83"/>
      <c r="M15" s="535"/>
      <c r="N15" s="2583" t="s">
        <v>479</v>
      </c>
      <c r="O15" s="2584"/>
      <c r="P15" s="2584"/>
      <c r="Q15" s="2584"/>
      <c r="R15" s="2584"/>
      <c r="S15" s="2584"/>
      <c r="T15" s="2584"/>
      <c r="U15" s="2585"/>
      <c r="V15" s="535">
        <v>2.6800000000000001E-2</v>
      </c>
      <c r="W15" s="635">
        <v>2.41E-2</v>
      </c>
      <c r="X15" s="847">
        <v>1.8599999999999998E-2</v>
      </c>
      <c r="Y15" s="56">
        <v>2.2499999999999999E-2</v>
      </c>
      <c r="Z15" s="56">
        <v>2.1899999999999999E-2</v>
      </c>
      <c r="AA15" s="1047">
        <v>1.9099999999999999E-2</v>
      </c>
      <c r="AB15" s="56">
        <v>1.5299999999999999E-2</v>
      </c>
      <c r="AC15" s="56">
        <v>1.9900000000000001E-2</v>
      </c>
      <c r="AD15" s="945"/>
      <c r="AE15" s="945"/>
      <c r="AF15" s="798"/>
      <c r="AG15" s="46"/>
      <c r="AH15" s="46"/>
    </row>
    <row r="16" spans="1:34" ht="38.25" x14ac:dyDescent="0.25">
      <c r="A16" s="99"/>
      <c r="B16" s="2439"/>
      <c r="C16" s="149" t="s">
        <v>293</v>
      </c>
      <c r="D16" s="53" t="s">
        <v>512</v>
      </c>
      <c r="E16" s="64" t="s">
        <v>502</v>
      </c>
      <c r="F16" s="51" t="s">
        <v>509</v>
      </c>
      <c r="G16" s="232">
        <v>8.3000000000000004E-2</v>
      </c>
      <c r="H16" s="203"/>
      <c r="I16" s="203"/>
      <c r="J16" s="203"/>
      <c r="K16" s="203"/>
      <c r="L16" s="203"/>
      <c r="M16" s="51"/>
      <c r="N16" s="2350"/>
      <c r="O16" s="2531"/>
      <c r="P16" s="2531"/>
      <c r="Q16" s="2531"/>
      <c r="R16" s="2531"/>
      <c r="S16" s="2531"/>
      <c r="T16" s="2531"/>
      <c r="U16" s="2531"/>
      <c r="V16" s="2531"/>
      <c r="W16" s="2531"/>
      <c r="X16" s="2531"/>
      <c r="Y16" s="789"/>
      <c r="Z16" s="853"/>
      <c r="AA16" s="994"/>
      <c r="AB16" s="973"/>
      <c r="AC16" s="1000"/>
      <c r="AD16" s="464"/>
      <c r="AE16" s="464"/>
      <c r="AF16" s="798"/>
      <c r="AG16" s="46"/>
      <c r="AH16" s="46"/>
    </row>
    <row r="17" spans="1:34" ht="15.75" hidden="1" customHeight="1" x14ac:dyDescent="0.25">
      <c r="A17" s="99"/>
      <c r="B17" s="2439"/>
      <c r="C17" s="153" t="s">
        <v>295</v>
      </c>
      <c r="D17" s="66" t="s">
        <v>317</v>
      </c>
      <c r="E17" s="105"/>
      <c r="F17" s="83"/>
      <c r="G17" s="83">
        <f>SUM(H17:S17)</f>
        <v>1979</v>
      </c>
      <c r="H17" s="83">
        <v>166</v>
      </c>
      <c r="I17" s="83">
        <v>148</v>
      </c>
      <c r="J17" s="109">
        <v>188</v>
      </c>
      <c r="K17" s="109">
        <v>231</v>
      </c>
      <c r="L17" s="109">
        <v>206</v>
      </c>
      <c r="M17" s="109">
        <v>153</v>
      </c>
      <c r="N17" s="50">
        <v>158</v>
      </c>
      <c r="O17" s="50">
        <v>149</v>
      </c>
      <c r="P17" s="50">
        <v>148</v>
      </c>
      <c r="Q17" s="50">
        <v>150</v>
      </c>
      <c r="R17" s="50">
        <v>138</v>
      </c>
      <c r="S17" s="50">
        <v>144</v>
      </c>
      <c r="T17" s="51"/>
      <c r="U17" s="51"/>
      <c r="V17" s="203"/>
      <c r="W17" s="439"/>
      <c r="X17" s="797"/>
      <c r="Y17" s="790"/>
      <c r="Z17" s="855"/>
      <c r="AA17" s="988"/>
      <c r="AB17" s="976"/>
      <c r="AC17" s="1001"/>
      <c r="AD17" s="1369"/>
      <c r="AE17" s="1369"/>
      <c r="AF17" s="143"/>
      <c r="AG17" s="46"/>
      <c r="AH17" s="46"/>
    </row>
    <row r="18" spans="1:34" ht="16.5" hidden="1" customHeight="1" x14ac:dyDescent="0.25">
      <c r="A18" s="99"/>
      <c r="B18" s="2439"/>
      <c r="C18" s="151" t="s">
        <v>295</v>
      </c>
      <c r="D18" s="68" t="s">
        <v>318</v>
      </c>
      <c r="E18" s="103"/>
      <c r="F18" s="85"/>
      <c r="G18" s="85">
        <f>SUM(H18:S18)</f>
        <v>574</v>
      </c>
      <c r="H18" s="85">
        <v>110</v>
      </c>
      <c r="I18" s="85">
        <v>97</v>
      </c>
      <c r="J18" s="108">
        <v>91</v>
      </c>
      <c r="K18" s="108">
        <v>106</v>
      </c>
      <c r="L18" s="108">
        <v>110</v>
      </c>
      <c r="M18" s="108">
        <v>60</v>
      </c>
      <c r="N18" s="478"/>
      <c r="O18" s="478"/>
      <c r="P18" s="478"/>
      <c r="Q18" s="478"/>
      <c r="R18" s="478"/>
      <c r="S18" s="478"/>
      <c r="T18" s="478"/>
      <c r="U18" s="478"/>
      <c r="V18" s="478"/>
      <c r="W18" s="478"/>
      <c r="X18" s="478"/>
      <c r="Y18" s="450"/>
      <c r="Z18" s="450"/>
      <c r="AA18" s="478"/>
      <c r="AB18" s="450"/>
      <c r="AC18" s="450"/>
      <c r="AD18" s="478"/>
      <c r="AE18" s="478"/>
      <c r="AF18" s="478"/>
      <c r="AG18" s="46"/>
      <c r="AH18" s="46"/>
    </row>
    <row r="19" spans="1:34" ht="16.5" customHeight="1" x14ac:dyDescent="0.25">
      <c r="A19" s="99"/>
      <c r="B19" s="2439"/>
      <c r="C19" s="152" t="s">
        <v>295</v>
      </c>
      <c r="D19" s="11" t="s">
        <v>207</v>
      </c>
      <c r="E19" s="2589" t="s">
        <v>520</v>
      </c>
      <c r="F19" s="54" t="s">
        <v>212</v>
      </c>
      <c r="G19" s="340">
        <v>93.2</v>
      </c>
      <c r="H19" s="325"/>
      <c r="I19" s="325"/>
      <c r="J19" s="404"/>
      <c r="K19" s="404"/>
      <c r="L19" s="404"/>
      <c r="M19" s="404"/>
      <c r="N19" s="592"/>
      <c r="O19" s="592"/>
      <c r="P19" s="592"/>
      <c r="Q19" s="592"/>
      <c r="R19" s="592"/>
      <c r="S19" s="592"/>
      <c r="T19" s="592"/>
      <c r="U19" s="592"/>
      <c r="V19" s="592"/>
      <c r="W19" s="234"/>
      <c r="X19" s="806"/>
      <c r="Y19" s="789"/>
      <c r="Z19" s="853"/>
      <c r="AA19" s="993"/>
      <c r="AB19" s="973"/>
      <c r="AC19" s="1000"/>
      <c r="AD19" s="536"/>
      <c r="AE19" s="536"/>
      <c r="AF19" s="46"/>
      <c r="AG19" s="46"/>
      <c r="AH19" s="46"/>
    </row>
    <row r="20" spans="1:34" ht="16.5" customHeight="1" x14ac:dyDescent="0.25">
      <c r="A20" s="99"/>
      <c r="B20" s="2439"/>
      <c r="C20" s="152" t="s">
        <v>295</v>
      </c>
      <c r="D20" s="11" t="s">
        <v>210</v>
      </c>
      <c r="E20" s="2589"/>
      <c r="F20" s="54" t="s">
        <v>211</v>
      </c>
      <c r="G20" s="338">
        <v>56.3</v>
      </c>
      <c r="H20" s="325"/>
      <c r="I20" s="325"/>
      <c r="J20" s="404"/>
      <c r="K20" s="404"/>
      <c r="L20" s="404"/>
      <c r="M20" s="404"/>
      <c r="N20" s="234"/>
      <c r="O20" s="234"/>
      <c r="P20" s="234"/>
      <c r="Q20" s="234"/>
      <c r="R20" s="234"/>
      <c r="S20" s="234"/>
      <c r="T20" s="234"/>
      <c r="U20" s="234"/>
      <c r="V20" s="234"/>
      <c r="W20" s="234"/>
      <c r="X20" s="806"/>
      <c r="Y20" s="789"/>
      <c r="Z20" s="853"/>
      <c r="AA20" s="993"/>
      <c r="AB20" s="973"/>
      <c r="AC20" s="1350"/>
      <c r="AD20" s="1349"/>
      <c r="AE20" s="1349"/>
      <c r="AF20" s="46"/>
      <c r="AG20" s="46"/>
      <c r="AH20" s="46"/>
    </row>
    <row r="21" spans="1:34" ht="16.5" customHeight="1" x14ac:dyDescent="0.25">
      <c r="A21" s="99"/>
      <c r="B21" s="2439"/>
      <c r="C21" s="152" t="s">
        <v>295</v>
      </c>
      <c r="D21" s="11" t="s">
        <v>208</v>
      </c>
      <c r="E21" s="2589"/>
      <c r="F21" s="54" t="s">
        <v>209</v>
      </c>
      <c r="G21" s="338">
        <v>99.85</v>
      </c>
      <c r="H21" s="325"/>
      <c r="I21" s="325"/>
      <c r="J21" s="404"/>
      <c r="K21" s="404"/>
      <c r="L21" s="404"/>
      <c r="M21" s="404"/>
      <c r="N21" s="234"/>
      <c r="O21" s="234"/>
      <c r="P21" s="234"/>
      <c r="Q21" s="234"/>
      <c r="R21" s="234"/>
      <c r="S21" s="234"/>
      <c r="T21" s="234"/>
      <c r="U21" s="234"/>
      <c r="V21" s="234"/>
      <c r="W21" s="234"/>
      <c r="X21" s="806"/>
      <c r="Y21" s="789"/>
      <c r="Z21" s="853"/>
      <c r="AA21" s="993"/>
      <c r="AB21" s="973"/>
      <c r="AC21" s="1350"/>
      <c r="AD21" s="1349"/>
      <c r="AE21" s="1349"/>
      <c r="AF21" s="46"/>
      <c r="AG21" s="46"/>
      <c r="AH21" s="46"/>
    </row>
    <row r="22" spans="1:34" s="47" customFormat="1" ht="26.25" thickBot="1" x14ac:dyDescent="0.3">
      <c r="A22" s="71"/>
      <c r="B22" s="2484"/>
      <c r="C22" s="152" t="s">
        <v>295</v>
      </c>
      <c r="D22" s="405" t="s">
        <v>86</v>
      </c>
      <c r="E22" s="64" t="s">
        <v>524</v>
      </c>
      <c r="F22" s="169" t="s">
        <v>213</v>
      </c>
      <c r="G22" s="590" t="s">
        <v>215</v>
      </c>
      <c r="H22" s="325"/>
      <c r="I22" s="325"/>
      <c r="J22" s="406"/>
      <c r="K22" s="406"/>
      <c r="L22" s="406"/>
      <c r="M22" s="406"/>
      <c r="N22" s="297"/>
      <c r="O22" s="297"/>
      <c r="P22" s="297"/>
      <c r="Q22" s="297"/>
      <c r="R22" s="297"/>
      <c r="S22" s="297"/>
      <c r="T22" s="297"/>
      <c r="U22" s="297"/>
      <c r="V22" s="297"/>
      <c r="W22" s="297"/>
      <c r="X22" s="1464"/>
      <c r="Y22" s="297"/>
      <c r="Z22" s="297"/>
      <c r="AA22" s="1464"/>
      <c r="AB22" s="297"/>
      <c r="AC22" s="1464"/>
      <c r="AD22" s="297"/>
      <c r="AE22" s="297"/>
      <c r="AF22" s="141"/>
      <c r="AG22" s="141"/>
      <c r="AH22" s="141"/>
    </row>
    <row r="23" spans="1:34" ht="16.5" thickBot="1" x14ac:dyDescent="0.3">
      <c r="A23" s="99"/>
      <c r="B23" s="2440" t="s">
        <v>24</v>
      </c>
      <c r="C23" s="152" t="s">
        <v>295</v>
      </c>
      <c r="D23" s="245" t="s">
        <v>43</v>
      </c>
      <c r="E23" s="390" t="s">
        <v>297</v>
      </c>
      <c r="F23" s="225">
        <v>0</v>
      </c>
      <c r="G23" s="50">
        <f>SUM(M23:X23)</f>
        <v>0</v>
      </c>
      <c r="H23" s="212"/>
      <c r="I23" s="212"/>
      <c r="J23" s="134"/>
      <c r="K23" s="101">
        <v>0</v>
      </c>
      <c r="L23" s="101">
        <v>0</v>
      </c>
      <c r="M23" s="721">
        <v>0</v>
      </c>
      <c r="N23" s="727">
        <v>0</v>
      </c>
      <c r="O23" s="101">
        <v>0</v>
      </c>
      <c r="P23" s="101">
        <v>0</v>
      </c>
      <c r="Q23" s="101">
        <v>0</v>
      </c>
      <c r="R23" s="101">
        <v>0</v>
      </c>
      <c r="S23" s="101">
        <v>0</v>
      </c>
      <c r="T23" s="101">
        <v>0</v>
      </c>
      <c r="U23" s="101">
        <v>0</v>
      </c>
      <c r="V23" s="101">
        <v>0</v>
      </c>
      <c r="W23" s="101">
        <v>0</v>
      </c>
      <c r="X23" s="721">
        <v>0</v>
      </c>
      <c r="Y23" s="101">
        <v>0</v>
      </c>
      <c r="Z23" s="101">
        <v>0</v>
      </c>
      <c r="AA23" s="721">
        <v>0</v>
      </c>
      <c r="AB23" s="101">
        <v>0</v>
      </c>
      <c r="AC23" s="721">
        <v>0</v>
      </c>
      <c r="AD23" s="101">
        <v>0</v>
      </c>
      <c r="AE23" s="1259">
        <v>0</v>
      </c>
      <c r="AF23" s="46"/>
      <c r="AG23" s="44"/>
      <c r="AH23" s="44"/>
    </row>
    <row r="24" spans="1:34" x14ac:dyDescent="0.25">
      <c r="A24" s="99"/>
      <c r="B24" s="2441"/>
      <c r="C24" s="150" t="s">
        <v>295</v>
      </c>
      <c r="D24" s="242" t="s">
        <v>463</v>
      </c>
      <c r="E24" s="541" t="s">
        <v>297</v>
      </c>
      <c r="F24" s="546"/>
      <c r="G24" s="439">
        <f>SUM(T24:AE24)</f>
        <v>8</v>
      </c>
      <c r="H24" s="196"/>
      <c r="I24" s="196"/>
      <c r="J24" s="125"/>
      <c r="K24" s="107"/>
      <c r="L24" s="107"/>
      <c r="M24" s="848">
        <v>0</v>
      </c>
      <c r="N24" s="1260">
        <v>3</v>
      </c>
      <c r="O24" s="125">
        <v>0</v>
      </c>
      <c r="P24" s="125">
        <v>3</v>
      </c>
      <c r="Q24" s="125">
        <v>1</v>
      </c>
      <c r="R24" s="125">
        <v>1</v>
      </c>
      <c r="S24" s="125">
        <v>0</v>
      </c>
      <c r="T24" s="125">
        <v>2</v>
      </c>
      <c r="U24" s="125">
        <v>0</v>
      </c>
      <c r="V24" s="125">
        <v>1</v>
      </c>
      <c r="W24" s="1340">
        <v>1</v>
      </c>
      <c r="X24" s="123">
        <v>1</v>
      </c>
      <c r="Y24" s="1340">
        <v>1</v>
      </c>
      <c r="Z24" s="1340">
        <v>0</v>
      </c>
      <c r="AA24" s="123">
        <v>0</v>
      </c>
      <c r="AB24" s="1340">
        <v>0</v>
      </c>
      <c r="AC24" s="123">
        <v>1</v>
      </c>
      <c r="AD24" s="1340">
        <v>1</v>
      </c>
      <c r="AE24" s="286">
        <v>0</v>
      </c>
      <c r="AF24" s="46"/>
      <c r="AG24" s="44"/>
      <c r="AH24" s="44"/>
    </row>
    <row r="25" spans="1:34" x14ac:dyDescent="0.25">
      <c r="A25" s="99"/>
      <c r="B25" s="2441"/>
      <c r="C25" s="149" t="s">
        <v>295</v>
      </c>
      <c r="D25" s="242" t="s">
        <v>303</v>
      </c>
      <c r="E25" s="385" t="s">
        <v>297</v>
      </c>
      <c r="F25" s="190"/>
      <c r="G25" s="50">
        <f>SUM(T25:AE25)</f>
        <v>2</v>
      </c>
      <c r="H25" s="233"/>
      <c r="I25" s="233"/>
      <c r="J25" s="50"/>
      <c r="K25" s="55">
        <v>0</v>
      </c>
      <c r="L25" s="55">
        <v>0</v>
      </c>
      <c r="M25" s="578">
        <v>1</v>
      </c>
      <c r="N25" s="662">
        <v>1</v>
      </c>
      <c r="O25" s="55">
        <v>0</v>
      </c>
      <c r="P25" s="1346">
        <v>1</v>
      </c>
      <c r="Q25" s="55">
        <v>0</v>
      </c>
      <c r="R25" s="55">
        <v>0</v>
      </c>
      <c r="S25" s="55">
        <v>0</v>
      </c>
      <c r="T25" s="55">
        <v>0</v>
      </c>
      <c r="U25" s="55">
        <v>0</v>
      </c>
      <c r="V25" s="1346">
        <v>1</v>
      </c>
      <c r="W25" s="340">
        <v>1</v>
      </c>
      <c r="X25" s="849">
        <v>0</v>
      </c>
      <c r="Y25" s="338">
        <v>0</v>
      </c>
      <c r="Z25" s="338">
        <v>0</v>
      </c>
      <c r="AA25" s="849">
        <v>0</v>
      </c>
      <c r="AB25" s="338">
        <v>0</v>
      </c>
      <c r="AC25" s="849">
        <v>0</v>
      </c>
      <c r="AD25" s="338">
        <v>0</v>
      </c>
      <c r="AE25" s="1465">
        <v>0</v>
      </c>
      <c r="AF25" s="46"/>
      <c r="AG25" s="44"/>
      <c r="AH25" s="44"/>
    </row>
    <row r="26" spans="1:34" x14ac:dyDescent="0.25">
      <c r="A26" s="99"/>
      <c r="B26" s="2441"/>
      <c r="C26" s="149" t="s">
        <v>295</v>
      </c>
      <c r="D26" s="242" t="s">
        <v>319</v>
      </c>
      <c r="E26" s="385" t="s">
        <v>297</v>
      </c>
      <c r="F26" s="191"/>
      <c r="G26" s="50">
        <f>SUM(T26:AE26)</f>
        <v>0</v>
      </c>
      <c r="H26" s="55"/>
      <c r="I26" s="55"/>
      <c r="J26" s="50"/>
      <c r="K26" s="55">
        <v>0</v>
      </c>
      <c r="L26" s="55">
        <v>0</v>
      </c>
      <c r="M26" s="578">
        <v>0</v>
      </c>
      <c r="N26" s="728">
        <v>0</v>
      </c>
      <c r="O26" s="55">
        <v>0</v>
      </c>
      <c r="P26" s="55">
        <v>0</v>
      </c>
      <c r="Q26" s="55">
        <v>0</v>
      </c>
      <c r="R26" s="55">
        <v>0</v>
      </c>
      <c r="S26" s="55">
        <v>0</v>
      </c>
      <c r="T26" s="55">
        <v>0</v>
      </c>
      <c r="U26" s="55">
        <v>0</v>
      </c>
      <c r="V26" s="55">
        <v>0</v>
      </c>
      <c r="W26" s="55">
        <v>0</v>
      </c>
      <c r="X26" s="578">
        <v>0</v>
      </c>
      <c r="Y26" s="55">
        <v>0</v>
      </c>
      <c r="Z26" s="55">
        <v>0</v>
      </c>
      <c r="AA26" s="578">
        <v>0</v>
      </c>
      <c r="AB26" s="55">
        <v>0</v>
      </c>
      <c r="AC26" s="578">
        <v>0</v>
      </c>
      <c r="AD26" s="55">
        <v>0</v>
      </c>
      <c r="AE26" s="306">
        <v>0</v>
      </c>
      <c r="AF26" s="46"/>
      <c r="AG26" s="44"/>
      <c r="AH26" s="44"/>
    </row>
    <row r="27" spans="1:34" ht="22.5" x14ac:dyDescent="0.25">
      <c r="A27" s="99"/>
      <c r="B27" s="2441"/>
      <c r="C27" s="149" t="s">
        <v>295</v>
      </c>
      <c r="D27" s="242" t="s">
        <v>343</v>
      </c>
      <c r="E27" s="385" t="s">
        <v>297</v>
      </c>
      <c r="F27" s="191"/>
      <c r="G27" s="50">
        <f>SUM(T27:AE27)</f>
        <v>4</v>
      </c>
      <c r="H27" s="50"/>
      <c r="I27" s="50"/>
      <c r="J27" s="50"/>
      <c r="K27" s="50">
        <v>0</v>
      </c>
      <c r="L27" s="50">
        <v>0</v>
      </c>
      <c r="M27" s="123">
        <v>0</v>
      </c>
      <c r="N27" s="728">
        <v>0</v>
      </c>
      <c r="O27" s="55">
        <v>0</v>
      </c>
      <c r="P27" s="1340">
        <v>1</v>
      </c>
      <c r="Q27" s="1340">
        <v>1</v>
      </c>
      <c r="R27" s="55">
        <v>0</v>
      </c>
      <c r="S27" s="55">
        <v>0</v>
      </c>
      <c r="T27" s="55">
        <v>0</v>
      </c>
      <c r="U27" s="1340">
        <v>1</v>
      </c>
      <c r="V27" s="55">
        <v>0</v>
      </c>
      <c r="W27" s="55">
        <v>0</v>
      </c>
      <c r="X27" s="578">
        <v>0</v>
      </c>
      <c r="Y27" s="55">
        <v>0</v>
      </c>
      <c r="Z27" s="55">
        <v>0</v>
      </c>
      <c r="AA27" s="578">
        <v>0</v>
      </c>
      <c r="AB27" s="55">
        <v>0</v>
      </c>
      <c r="AC27" s="1344">
        <v>3</v>
      </c>
      <c r="AD27" s="739" t="s">
        <v>664</v>
      </c>
      <c r="AE27" s="1462" t="s">
        <v>664</v>
      </c>
      <c r="AF27" s="46"/>
      <c r="AG27" s="44"/>
      <c r="AH27" s="44"/>
    </row>
    <row r="28" spans="1:34" s="47" customFormat="1" ht="23.25" thickBot="1" x14ac:dyDescent="0.3">
      <c r="A28" s="71"/>
      <c r="B28" s="2442"/>
      <c r="C28" s="153" t="s">
        <v>295</v>
      </c>
      <c r="D28" s="334" t="s">
        <v>26</v>
      </c>
      <c r="E28" s="387" t="s">
        <v>297</v>
      </c>
      <c r="F28" s="226"/>
      <c r="G28" s="124"/>
      <c r="H28" s="335" t="e">
        <f>H31/H29</f>
        <v>#DIV/0!</v>
      </c>
      <c r="I28" s="335" t="e">
        <f>I31/I29</f>
        <v>#DIV/0!</v>
      </c>
      <c r="J28" s="335" t="e">
        <f>J31/J29</f>
        <v>#DIV/0!</v>
      </c>
      <c r="K28" s="336"/>
      <c r="L28" s="336"/>
      <c r="M28" s="1463"/>
      <c r="N28" s="1466">
        <v>0.97319999999999995</v>
      </c>
      <c r="O28" s="174">
        <v>0.94159999999999999</v>
      </c>
      <c r="P28" s="174">
        <v>0.92569999999999997</v>
      </c>
      <c r="Q28" s="174" t="s">
        <v>519</v>
      </c>
      <c r="R28" s="174">
        <v>0.98550000000000004</v>
      </c>
      <c r="S28" s="174">
        <v>0.9929</v>
      </c>
      <c r="T28" s="174">
        <v>0.95740000000000003</v>
      </c>
      <c r="U28" s="174">
        <v>0.89400000000000002</v>
      </c>
      <c r="V28" s="174">
        <v>0.9</v>
      </c>
      <c r="W28" s="174">
        <v>0.93240000000000001</v>
      </c>
      <c r="X28" s="1386">
        <v>0.93710000000000004</v>
      </c>
      <c r="Y28" s="174">
        <v>0.94259999999999999</v>
      </c>
      <c r="Z28" s="174">
        <v>0.91779999999999995</v>
      </c>
      <c r="AA28" s="1386">
        <v>0.93789999999999996</v>
      </c>
      <c r="AB28" s="174">
        <v>0.92420000000000002</v>
      </c>
      <c r="AC28" s="1386">
        <v>0.91849999999999998</v>
      </c>
      <c r="AD28" s="174">
        <v>0.9375</v>
      </c>
      <c r="AE28" s="1467" t="s">
        <v>664</v>
      </c>
      <c r="AF28" s="142"/>
    </row>
    <row r="29" spans="1:34" hidden="1" x14ac:dyDescent="0.25">
      <c r="A29" s="99"/>
      <c r="B29" s="379"/>
      <c r="C29" s="525"/>
      <c r="D29" s="381" t="s">
        <v>352</v>
      </c>
      <c r="E29" s="389"/>
      <c r="F29" s="169"/>
      <c r="G29" s="208">
        <f>SUM(K29:V29)</f>
        <v>2098</v>
      </c>
      <c r="H29" s="199"/>
      <c r="I29" s="199"/>
      <c r="J29" s="209"/>
      <c r="K29" s="210">
        <v>92</v>
      </c>
      <c r="L29" s="210">
        <v>98</v>
      </c>
      <c r="M29" s="210">
        <v>93</v>
      </c>
      <c r="N29" s="347">
        <v>207</v>
      </c>
      <c r="O29" s="347">
        <v>219</v>
      </c>
      <c r="P29" s="347">
        <v>227</v>
      </c>
      <c r="Q29" s="347">
        <v>202</v>
      </c>
      <c r="R29" s="347">
        <v>193</v>
      </c>
      <c r="S29" s="347">
        <v>197</v>
      </c>
      <c r="T29" s="347">
        <v>193</v>
      </c>
      <c r="U29" s="347">
        <v>203</v>
      </c>
      <c r="V29" s="211">
        <v>174</v>
      </c>
      <c r="W29" s="83"/>
      <c r="X29" s="84"/>
      <c r="Y29" s="83"/>
      <c r="Z29" s="83"/>
      <c r="AA29" s="84"/>
      <c r="AB29" s="83"/>
      <c r="AC29" s="84"/>
      <c r="AD29" s="83"/>
      <c r="AE29" s="83"/>
      <c r="AF29" s="142"/>
    </row>
    <row r="30" spans="1:34" hidden="1" x14ac:dyDescent="0.25">
      <c r="A30" s="99"/>
      <c r="B30" s="379"/>
      <c r="C30" s="151"/>
      <c r="D30" s="244" t="s">
        <v>354</v>
      </c>
      <c r="E30" s="386"/>
      <c r="F30" s="191"/>
      <c r="G30" s="130">
        <f>SUM(K30:V30)</f>
        <v>30</v>
      </c>
      <c r="H30" s="85"/>
      <c r="I30" s="85"/>
      <c r="J30" s="128"/>
      <c r="K30" s="129">
        <v>0</v>
      </c>
      <c r="L30" s="129">
        <v>0</v>
      </c>
      <c r="M30" s="129">
        <v>0</v>
      </c>
      <c r="N30" s="348">
        <v>2</v>
      </c>
      <c r="O30" s="348">
        <v>2</v>
      </c>
      <c r="P30" s="348">
        <v>2</v>
      </c>
      <c r="Q30" s="348">
        <v>1</v>
      </c>
      <c r="R30" s="348">
        <v>2</v>
      </c>
      <c r="S30" s="348">
        <v>4</v>
      </c>
      <c r="T30" s="348">
        <v>9</v>
      </c>
      <c r="U30" s="348">
        <v>2</v>
      </c>
      <c r="V30" s="202">
        <v>6</v>
      </c>
      <c r="W30" s="51"/>
      <c r="X30" s="796"/>
      <c r="Y30" s="790"/>
      <c r="Z30" s="855"/>
      <c r="AA30" s="987"/>
      <c r="AB30" s="976"/>
      <c r="AC30" s="1367"/>
      <c r="AD30" s="1353"/>
      <c r="AE30" s="1353"/>
      <c r="AF30" s="142"/>
    </row>
    <row r="31" spans="1:34" hidden="1" x14ac:dyDescent="0.25">
      <c r="A31" s="99"/>
      <c r="B31" s="379"/>
      <c r="C31" s="151"/>
      <c r="D31" s="244" t="s">
        <v>353</v>
      </c>
      <c r="E31" s="386"/>
      <c r="F31" s="191"/>
      <c r="G31" s="1257">
        <f>G29-G30</f>
        <v>2068</v>
      </c>
      <c r="H31" s="85"/>
      <c r="I31" s="85"/>
      <c r="J31" s="1257"/>
      <c r="K31" s="1257">
        <f>K29-K30</f>
        <v>92</v>
      </c>
      <c r="L31" s="1257">
        <f t="shared" ref="L31:V31" si="0">L29-L30</f>
        <v>98</v>
      </c>
      <c r="M31" s="1257">
        <f t="shared" si="0"/>
        <v>93</v>
      </c>
      <c r="N31" s="128">
        <f t="shared" si="0"/>
        <v>205</v>
      </c>
      <c r="O31" s="128">
        <f t="shared" si="0"/>
        <v>217</v>
      </c>
      <c r="P31" s="128">
        <f t="shared" si="0"/>
        <v>225</v>
      </c>
      <c r="Q31" s="128">
        <f t="shared" si="0"/>
        <v>201</v>
      </c>
      <c r="R31" s="128">
        <f t="shared" si="0"/>
        <v>191</v>
      </c>
      <c r="S31" s="128">
        <f t="shared" si="0"/>
        <v>193</v>
      </c>
      <c r="T31" s="128">
        <f t="shared" si="0"/>
        <v>184</v>
      </c>
      <c r="U31" s="128">
        <f t="shared" si="0"/>
        <v>201</v>
      </c>
      <c r="V31" s="329">
        <f t="shared" si="0"/>
        <v>168</v>
      </c>
      <c r="W31" s="85"/>
      <c r="X31" s="120"/>
      <c r="Y31" s="85"/>
      <c r="Z31" s="85"/>
      <c r="AA31" s="120"/>
      <c r="AB31" s="85"/>
      <c r="AC31" s="120"/>
      <c r="AD31" s="85"/>
      <c r="AE31" s="85"/>
      <c r="AF31" s="142"/>
    </row>
    <row r="32" spans="1:34" x14ac:dyDescent="0.25">
      <c r="A32" s="99"/>
      <c r="B32" s="2422" t="s">
        <v>54</v>
      </c>
      <c r="C32" s="152" t="s">
        <v>295</v>
      </c>
      <c r="D32" s="126" t="s">
        <v>347</v>
      </c>
      <c r="E32" s="390" t="s">
        <v>297</v>
      </c>
      <c r="F32" s="1255"/>
      <c r="G32" s="1258">
        <f>SUM(T32:AE32)</f>
        <v>5</v>
      </c>
      <c r="H32" s="216"/>
      <c r="I32" s="216"/>
      <c r="J32" s="134"/>
      <c r="K32" s="212">
        <v>1</v>
      </c>
      <c r="L32" s="212">
        <v>1</v>
      </c>
      <c r="M32" s="721">
        <v>0</v>
      </c>
      <c r="N32" s="727">
        <v>0</v>
      </c>
      <c r="O32" s="212">
        <v>1</v>
      </c>
      <c r="P32" s="101">
        <v>0</v>
      </c>
      <c r="Q32" s="101">
        <v>0</v>
      </c>
      <c r="R32" s="101">
        <v>0</v>
      </c>
      <c r="S32" s="101">
        <v>0</v>
      </c>
      <c r="T32" s="101">
        <v>0</v>
      </c>
      <c r="U32" s="101">
        <v>0</v>
      </c>
      <c r="V32" s="101">
        <v>0</v>
      </c>
      <c r="W32" s="212">
        <v>2</v>
      </c>
      <c r="X32" s="721">
        <v>0</v>
      </c>
      <c r="Y32" s="101">
        <v>0</v>
      </c>
      <c r="Z32" s="101">
        <v>0</v>
      </c>
      <c r="AA32" s="721">
        <v>0</v>
      </c>
      <c r="AB32" s="101">
        <v>1</v>
      </c>
      <c r="AC32" s="721">
        <v>1</v>
      </c>
      <c r="AD32" s="101">
        <v>1</v>
      </c>
      <c r="AE32" s="1259">
        <v>0</v>
      </c>
      <c r="AF32" s="46"/>
    </row>
    <row r="33" spans="1:32" x14ac:dyDescent="0.25">
      <c r="A33" s="99"/>
      <c r="B33" s="2422"/>
      <c r="C33" s="152" t="s">
        <v>295</v>
      </c>
      <c r="D33" s="246" t="s">
        <v>346</v>
      </c>
      <c r="E33" s="390" t="s">
        <v>297</v>
      </c>
      <c r="F33" s="1255"/>
      <c r="G33" s="1260">
        <f>SUM(T33:AE33)</f>
        <v>0</v>
      </c>
      <c r="H33" s="1140"/>
      <c r="I33" s="1140"/>
      <c r="J33" s="125"/>
      <c r="K33" s="107">
        <v>0</v>
      </c>
      <c r="L33" s="107">
        <v>0</v>
      </c>
      <c r="M33" s="848">
        <v>0</v>
      </c>
      <c r="N33" s="1263">
        <v>0</v>
      </c>
      <c r="O33" s="107">
        <v>0</v>
      </c>
      <c r="P33" s="107">
        <v>0</v>
      </c>
      <c r="Q33" s="107">
        <v>0</v>
      </c>
      <c r="R33" s="55">
        <v>0</v>
      </c>
      <c r="S33" s="107">
        <v>0</v>
      </c>
      <c r="T33" s="107">
        <v>0</v>
      </c>
      <c r="U33" s="107">
        <v>0</v>
      </c>
      <c r="V33" s="107">
        <v>0</v>
      </c>
      <c r="W33" s="55">
        <v>0</v>
      </c>
      <c r="X33" s="578">
        <v>0</v>
      </c>
      <c r="Y33" s="55">
        <v>0</v>
      </c>
      <c r="Z33" s="55">
        <v>0</v>
      </c>
      <c r="AA33" s="578">
        <v>0</v>
      </c>
      <c r="AB33" s="55">
        <v>0</v>
      </c>
      <c r="AC33" s="578">
        <v>0</v>
      </c>
      <c r="AD33" s="55">
        <v>0</v>
      </c>
      <c r="AE33" s="306">
        <v>0</v>
      </c>
      <c r="AF33" s="46"/>
    </row>
    <row r="34" spans="1:32" x14ac:dyDescent="0.25">
      <c r="A34" s="99"/>
      <c r="B34" s="2364"/>
      <c r="C34" s="149" t="s">
        <v>295</v>
      </c>
      <c r="D34" s="246" t="s">
        <v>348</v>
      </c>
      <c r="E34" s="385" t="s">
        <v>297</v>
      </c>
      <c r="F34" s="1129"/>
      <c r="G34" s="1260">
        <f>SUM(T34:AE34)</f>
        <v>2</v>
      </c>
      <c r="H34" s="1123"/>
      <c r="I34" s="1123"/>
      <c r="J34" s="1126"/>
      <c r="K34" s="55">
        <v>0</v>
      </c>
      <c r="L34" s="55">
        <v>0</v>
      </c>
      <c r="M34" s="578">
        <v>0</v>
      </c>
      <c r="N34" s="728">
        <v>0</v>
      </c>
      <c r="O34" s="55">
        <v>0</v>
      </c>
      <c r="P34" s="55">
        <v>0</v>
      </c>
      <c r="Q34" s="55">
        <v>0</v>
      </c>
      <c r="R34" s="55">
        <v>0</v>
      </c>
      <c r="S34" s="55">
        <v>0</v>
      </c>
      <c r="T34" s="1343">
        <v>1</v>
      </c>
      <c r="U34" s="55">
        <v>0</v>
      </c>
      <c r="V34" s="55">
        <v>0</v>
      </c>
      <c r="W34" s="1343">
        <v>1</v>
      </c>
      <c r="X34" s="578">
        <v>0</v>
      </c>
      <c r="Y34" s="55">
        <v>0</v>
      </c>
      <c r="Z34" s="55">
        <v>0</v>
      </c>
      <c r="AA34" s="578">
        <v>0</v>
      </c>
      <c r="AB34" s="55">
        <v>0</v>
      </c>
      <c r="AC34" s="578">
        <v>0</v>
      </c>
      <c r="AD34" s="55">
        <v>0</v>
      </c>
      <c r="AE34" s="306">
        <v>0</v>
      </c>
      <c r="AF34" s="46"/>
    </row>
    <row r="35" spans="1:32" ht="31.5" hidden="1" x14ac:dyDescent="0.25">
      <c r="A35" s="99"/>
      <c r="B35" s="2363" t="s">
        <v>322</v>
      </c>
      <c r="C35" s="150" t="s">
        <v>293</v>
      </c>
      <c r="D35" s="245" t="s">
        <v>11</v>
      </c>
      <c r="E35" s="388" t="s">
        <v>301</v>
      </c>
      <c r="F35" s="1256"/>
      <c r="G35" s="643"/>
      <c r="H35" s="93"/>
      <c r="I35" s="93"/>
      <c r="J35" s="216"/>
      <c r="K35" s="216"/>
      <c r="L35" s="216"/>
      <c r="M35" s="118">
        <v>97.17</v>
      </c>
      <c r="N35" s="604">
        <v>97.49</v>
      </c>
      <c r="O35" s="93">
        <v>97.52</v>
      </c>
      <c r="P35" s="93">
        <v>98.04</v>
      </c>
      <c r="Q35" s="93">
        <v>98.51</v>
      </c>
      <c r="R35" s="93">
        <v>98.47</v>
      </c>
      <c r="S35" s="216"/>
      <c r="T35" s="216"/>
      <c r="U35" s="216"/>
      <c r="V35" s="216"/>
      <c r="W35" s="1353"/>
      <c r="X35" s="1367"/>
      <c r="Y35" s="1353"/>
      <c r="Z35" s="1353"/>
      <c r="AA35" s="1367"/>
      <c r="AB35" s="1353"/>
      <c r="AC35" s="1367"/>
      <c r="AD35" s="1353"/>
      <c r="AE35" s="1101"/>
      <c r="AF35" s="46"/>
    </row>
    <row r="36" spans="1:32" ht="31.5" hidden="1" x14ac:dyDescent="0.25">
      <c r="A36" s="99"/>
      <c r="B36" s="2364"/>
      <c r="C36" s="149" t="s">
        <v>293</v>
      </c>
      <c r="D36" s="242" t="s">
        <v>59</v>
      </c>
      <c r="E36" s="385" t="s">
        <v>301</v>
      </c>
      <c r="F36" s="1129"/>
      <c r="G36" s="644"/>
      <c r="H36" s="1120"/>
      <c r="I36" s="1120"/>
      <c r="J36" s="1123"/>
      <c r="K36" s="1123"/>
      <c r="L36" s="1123"/>
      <c r="M36" s="1128">
        <v>96.05</v>
      </c>
      <c r="N36" s="1352">
        <v>96.54</v>
      </c>
      <c r="O36" s="1353">
        <v>96.85</v>
      </c>
      <c r="P36" s="1353">
        <v>97.78</v>
      </c>
      <c r="Q36" s="1353">
        <v>98.27</v>
      </c>
      <c r="R36" s="1353">
        <v>98.68</v>
      </c>
      <c r="S36" s="1354"/>
      <c r="T36" s="1354"/>
      <c r="U36" s="1354"/>
      <c r="V36" s="1354"/>
      <c r="W36" s="1353"/>
      <c r="X36" s="1367"/>
      <c r="Y36" s="1353"/>
      <c r="Z36" s="1353"/>
      <c r="AA36" s="1367"/>
      <c r="AB36" s="1353"/>
      <c r="AC36" s="1367"/>
      <c r="AD36" s="1353"/>
      <c r="AE36" s="1101"/>
      <c r="AF36" s="46"/>
    </row>
    <row r="37" spans="1:32" ht="31.5" hidden="1" x14ac:dyDescent="0.25">
      <c r="A37" s="99"/>
      <c r="B37" s="2364"/>
      <c r="C37" s="149" t="s">
        <v>293</v>
      </c>
      <c r="D37" s="242" t="s">
        <v>60</v>
      </c>
      <c r="E37" s="385" t="s">
        <v>301</v>
      </c>
      <c r="F37" s="1129"/>
      <c r="G37" s="644"/>
      <c r="H37" s="1120"/>
      <c r="I37" s="1120"/>
      <c r="J37" s="1123"/>
      <c r="K37" s="1123"/>
      <c r="L37" s="1123"/>
      <c r="M37" s="1128">
        <v>109.32</v>
      </c>
      <c r="N37" s="1352">
        <v>107.5</v>
      </c>
      <c r="O37" s="1353">
        <v>104.32</v>
      </c>
      <c r="P37" s="1353">
        <v>100.61</v>
      </c>
      <c r="Q37" s="1353">
        <v>100.74</v>
      </c>
      <c r="R37" s="1353">
        <v>96.56</v>
      </c>
      <c r="S37" s="1354"/>
      <c r="T37" s="1354"/>
      <c r="U37" s="1354"/>
      <c r="V37" s="1354"/>
      <c r="W37" s="1353"/>
      <c r="X37" s="1367"/>
      <c r="Y37" s="1353"/>
      <c r="Z37" s="1353"/>
      <c r="AA37" s="1367"/>
      <c r="AB37" s="1353"/>
      <c r="AC37" s="1367"/>
      <c r="AD37" s="1353"/>
      <c r="AE37" s="1101"/>
      <c r="AF37" s="46"/>
    </row>
    <row r="38" spans="1:32" ht="32.25" hidden="1" thickBot="1" x14ac:dyDescent="0.3">
      <c r="A38" s="99"/>
      <c r="B38" s="2423"/>
      <c r="C38" s="151" t="s">
        <v>293</v>
      </c>
      <c r="D38" s="244" t="s">
        <v>14</v>
      </c>
      <c r="E38" s="385" t="s">
        <v>301</v>
      </c>
      <c r="F38" s="230"/>
      <c r="G38" s="1261"/>
      <c r="H38" s="85"/>
      <c r="I38" s="85"/>
      <c r="J38" s="913"/>
      <c r="K38" s="913"/>
      <c r="L38" s="913"/>
      <c r="M38" s="120">
        <v>0.91</v>
      </c>
      <c r="N38" s="1264">
        <v>0.9</v>
      </c>
      <c r="O38" s="85">
        <v>0.9</v>
      </c>
      <c r="P38" s="85">
        <v>0.95</v>
      </c>
      <c r="Q38" s="85">
        <v>0.93</v>
      </c>
      <c r="R38" s="85">
        <v>0.89</v>
      </c>
      <c r="S38" s="913"/>
      <c r="T38" s="913"/>
      <c r="U38" s="913"/>
      <c r="V38" s="913"/>
      <c r="W38" s="85"/>
      <c r="X38" s="120"/>
      <c r="Y38" s="1353"/>
      <c r="Z38" s="1353"/>
      <c r="AA38" s="1367"/>
      <c r="AB38" s="1353"/>
      <c r="AC38" s="1367"/>
      <c r="AD38" s="1353"/>
      <c r="AE38" s="1101"/>
      <c r="AF38" s="46"/>
    </row>
    <row r="39" spans="1:32" ht="16.5" thickBot="1" x14ac:dyDescent="0.3">
      <c r="A39" s="99"/>
      <c r="B39" s="1011"/>
      <c r="C39" s="1004" t="s">
        <v>295</v>
      </c>
      <c r="D39" s="1025" t="s">
        <v>598</v>
      </c>
      <c r="E39" s="385" t="s">
        <v>297</v>
      </c>
      <c r="F39" s="142"/>
      <c r="G39" s="1148"/>
      <c r="H39" s="616"/>
      <c r="I39" s="616"/>
      <c r="J39" s="1143"/>
      <c r="K39" s="1143"/>
      <c r="L39" s="1143"/>
      <c r="M39" s="617"/>
      <c r="N39" s="1376"/>
      <c r="O39" s="1360"/>
      <c r="P39" s="1360"/>
      <c r="Q39" s="1360"/>
      <c r="R39" s="1360"/>
      <c r="S39" s="1360"/>
      <c r="T39" s="1360"/>
      <c r="U39" s="1360"/>
      <c r="V39" s="1360"/>
      <c r="W39" s="1360"/>
      <c r="X39" s="1262"/>
      <c r="Y39" s="1365"/>
      <c r="Z39" s="96">
        <v>0</v>
      </c>
      <c r="AA39" s="119">
        <v>2</v>
      </c>
      <c r="AB39" s="96">
        <v>3</v>
      </c>
      <c r="AC39" s="119">
        <v>2</v>
      </c>
      <c r="AD39" s="96">
        <v>0</v>
      </c>
      <c r="AE39" s="1248">
        <v>3</v>
      </c>
      <c r="AF39" s="46"/>
    </row>
    <row r="40" spans="1:32" ht="22.5" x14ac:dyDescent="0.25">
      <c r="A40" s="99"/>
      <c r="B40" s="2339" t="s">
        <v>62</v>
      </c>
      <c r="C40" s="1151" t="s">
        <v>295</v>
      </c>
      <c r="D40" s="247" t="s">
        <v>305</v>
      </c>
      <c r="E40" s="388" t="s">
        <v>297</v>
      </c>
      <c r="F40" s="604"/>
      <c r="G40" s="365">
        <f>SUM(T40:AE40)</f>
        <v>27</v>
      </c>
      <c r="H40" s="274"/>
      <c r="I40" s="101"/>
      <c r="J40" s="93"/>
      <c r="K40" s="93">
        <v>2</v>
      </c>
      <c r="L40" s="93">
        <v>7</v>
      </c>
      <c r="M40" s="118">
        <v>4</v>
      </c>
      <c r="N40" s="604">
        <v>5</v>
      </c>
      <c r="O40" s="93">
        <v>4</v>
      </c>
      <c r="P40" s="93">
        <v>6</v>
      </c>
      <c r="Q40" s="93">
        <v>7</v>
      </c>
      <c r="R40" s="93">
        <v>5</v>
      </c>
      <c r="S40" s="93">
        <v>6</v>
      </c>
      <c r="T40" s="93">
        <v>3</v>
      </c>
      <c r="U40" s="93">
        <v>3</v>
      </c>
      <c r="V40" s="134">
        <v>2</v>
      </c>
      <c r="W40" s="93">
        <v>3</v>
      </c>
      <c r="X40" s="118">
        <v>1</v>
      </c>
      <c r="Y40" s="93">
        <v>1</v>
      </c>
      <c r="Z40" s="93">
        <v>1</v>
      </c>
      <c r="AA40" s="118">
        <v>4</v>
      </c>
      <c r="AB40" s="93">
        <v>0</v>
      </c>
      <c r="AC40" s="118">
        <v>4</v>
      </c>
      <c r="AD40" s="93">
        <v>5</v>
      </c>
      <c r="AE40" s="1461" t="s">
        <v>664</v>
      </c>
      <c r="AF40" s="46"/>
    </row>
    <row r="41" spans="1:32" ht="22.5" x14ac:dyDescent="0.25">
      <c r="A41" s="99"/>
      <c r="B41" s="2340"/>
      <c r="C41" s="1124" t="s">
        <v>295</v>
      </c>
      <c r="D41" s="248" t="s">
        <v>257</v>
      </c>
      <c r="E41" s="385" t="s">
        <v>297</v>
      </c>
      <c r="F41" s="1119" t="s">
        <v>135</v>
      </c>
      <c r="G41" s="1101">
        <f>SUM(T41:AE41)</f>
        <v>73</v>
      </c>
      <c r="H41" s="1130"/>
      <c r="I41" s="51"/>
      <c r="J41" s="51"/>
      <c r="K41" s="51">
        <v>6</v>
      </c>
      <c r="L41" s="51">
        <v>11</v>
      </c>
      <c r="M41" s="1128">
        <v>11</v>
      </c>
      <c r="N41" s="1352">
        <v>6</v>
      </c>
      <c r="O41" s="1353">
        <v>5</v>
      </c>
      <c r="P41" s="1353">
        <v>12</v>
      </c>
      <c r="Q41" s="1353">
        <v>15</v>
      </c>
      <c r="R41" s="1353">
        <v>10</v>
      </c>
      <c r="S41" s="1353">
        <v>7</v>
      </c>
      <c r="T41" s="1353">
        <v>5</v>
      </c>
      <c r="U41" s="1353">
        <v>5</v>
      </c>
      <c r="V41" s="1340">
        <v>1</v>
      </c>
      <c r="W41" s="1353">
        <v>8</v>
      </c>
      <c r="X41" s="1367">
        <v>1</v>
      </c>
      <c r="Y41" s="1353">
        <v>2</v>
      </c>
      <c r="Z41" s="1353">
        <v>5</v>
      </c>
      <c r="AA41" s="1367">
        <v>11</v>
      </c>
      <c r="AB41" s="1353">
        <v>5</v>
      </c>
      <c r="AC41" s="1367">
        <v>14</v>
      </c>
      <c r="AD41" s="1353">
        <v>16</v>
      </c>
      <c r="AE41" s="1462" t="s">
        <v>664</v>
      </c>
      <c r="AF41" s="46"/>
    </row>
    <row r="42" spans="1:32" ht="31.5" hidden="1" customHeight="1" x14ac:dyDescent="0.25">
      <c r="A42" s="99"/>
      <c r="B42" s="2340"/>
      <c r="C42" s="1124" t="s">
        <v>355</v>
      </c>
      <c r="D42" s="249" t="s">
        <v>356</v>
      </c>
      <c r="E42" s="385" t="s">
        <v>357</v>
      </c>
      <c r="F42" s="1119">
        <v>40.4</v>
      </c>
      <c r="G42" s="1100"/>
      <c r="H42" s="1142"/>
      <c r="I42" s="455"/>
      <c r="J42" s="455"/>
      <c r="K42" s="455"/>
      <c r="L42" s="455"/>
      <c r="M42" s="676"/>
      <c r="N42" s="2346"/>
      <c r="O42" s="2347"/>
      <c r="P42" s="2347"/>
      <c r="Q42" s="2347"/>
      <c r="R42" s="2347"/>
      <c r="S42" s="2347"/>
      <c r="T42" s="1354"/>
      <c r="U42" s="1354"/>
      <c r="V42" s="1340"/>
      <c r="W42" s="1353"/>
      <c r="X42" s="1367"/>
      <c r="Y42" s="1353"/>
      <c r="Z42" s="1353"/>
      <c r="AA42" s="1367"/>
      <c r="AB42" s="1353"/>
      <c r="AC42" s="1367"/>
      <c r="AD42" s="1353"/>
      <c r="AE42" s="1101"/>
      <c r="AF42" s="46"/>
    </row>
    <row r="43" spans="1:32" ht="31.5" hidden="1" customHeight="1" x14ac:dyDescent="0.25">
      <c r="A43" s="99"/>
      <c r="B43" s="2340"/>
      <c r="C43" s="1124" t="s">
        <v>359</v>
      </c>
      <c r="D43" s="249" t="s">
        <v>358</v>
      </c>
      <c r="E43" s="385" t="s">
        <v>357</v>
      </c>
      <c r="F43" s="1119">
        <v>27.8</v>
      </c>
      <c r="G43" s="1100"/>
      <c r="H43" s="1142"/>
      <c r="I43" s="455"/>
      <c r="J43" s="455"/>
      <c r="K43" s="455"/>
      <c r="L43" s="455"/>
      <c r="M43" s="676"/>
      <c r="N43" s="2346"/>
      <c r="O43" s="2347"/>
      <c r="P43" s="2347"/>
      <c r="Q43" s="2347"/>
      <c r="R43" s="2347"/>
      <c r="S43" s="2347"/>
      <c r="T43" s="1354"/>
      <c r="U43" s="1354"/>
      <c r="V43" s="1340"/>
      <c r="W43" s="1353"/>
      <c r="X43" s="1367"/>
      <c r="Y43" s="1353"/>
      <c r="Z43" s="1353"/>
      <c r="AA43" s="1367"/>
      <c r="AB43" s="1353"/>
      <c r="AC43" s="1367"/>
      <c r="AD43" s="1353"/>
      <c r="AE43" s="1101"/>
      <c r="AF43" s="46"/>
    </row>
    <row r="44" spans="1:32" ht="45.75" thickBot="1" x14ac:dyDescent="0.3">
      <c r="A44" s="99"/>
      <c r="B44" s="2340"/>
      <c r="C44" s="1124" t="s">
        <v>295</v>
      </c>
      <c r="D44" s="242" t="s">
        <v>304</v>
      </c>
      <c r="E44" s="385" t="s">
        <v>297</v>
      </c>
      <c r="F44" s="1119"/>
      <c r="G44" s="1273"/>
      <c r="H44" s="1131"/>
      <c r="I44" s="50"/>
      <c r="J44" s="75"/>
      <c r="K44" s="75"/>
      <c r="L44" s="75"/>
      <c r="M44" s="1145"/>
      <c r="N44" s="1250">
        <f>N45/N46</f>
        <v>0</v>
      </c>
      <c r="O44" s="534">
        <f t="shared" ref="O44:W44" si="1">O45/O46</f>
        <v>0.33333333333333331</v>
      </c>
      <c r="P44" s="110">
        <f t="shared" si="1"/>
        <v>0.5</v>
      </c>
      <c r="Q44" s="534">
        <f t="shared" si="1"/>
        <v>0.33333333333333331</v>
      </c>
      <c r="R44" s="534">
        <f t="shared" si="1"/>
        <v>0</v>
      </c>
      <c r="S44" s="110">
        <f t="shared" si="1"/>
        <v>0.5</v>
      </c>
      <c r="T44" s="110">
        <f t="shared" si="1"/>
        <v>0.4</v>
      </c>
      <c r="U44" s="335">
        <f t="shared" si="1"/>
        <v>1</v>
      </c>
      <c r="V44" s="110">
        <f t="shared" si="1"/>
        <v>0.66666666666666663</v>
      </c>
      <c r="W44" s="110">
        <f t="shared" si="1"/>
        <v>0.5</v>
      </c>
      <c r="X44" s="1251" t="s">
        <v>562</v>
      </c>
      <c r="Y44" s="1252">
        <v>0.75</v>
      </c>
      <c r="Z44" s="759">
        <v>1</v>
      </c>
      <c r="AA44" s="1253">
        <v>1</v>
      </c>
      <c r="AB44" s="759">
        <v>1</v>
      </c>
      <c r="AC44" s="1253">
        <v>1</v>
      </c>
      <c r="AD44" s="759">
        <v>1</v>
      </c>
      <c r="AE44" s="1254">
        <v>0.76419999999999999</v>
      </c>
      <c r="AF44" s="46"/>
    </row>
    <row r="45" spans="1:32" ht="13.5" hidden="1" customHeight="1" x14ac:dyDescent="0.25">
      <c r="A45" s="99"/>
      <c r="B45" s="2340"/>
      <c r="C45" s="1124" t="s">
        <v>295</v>
      </c>
      <c r="D45" s="242" t="s">
        <v>306</v>
      </c>
      <c r="E45" s="385" t="s">
        <v>297</v>
      </c>
      <c r="F45" s="1119"/>
      <c r="G45" s="550"/>
      <c r="H45" s="275"/>
      <c r="I45" s="122"/>
      <c r="J45" s="70"/>
      <c r="K45" s="70"/>
      <c r="L45" s="70"/>
      <c r="M45" s="70"/>
      <c r="N45" s="1249">
        <v>0</v>
      </c>
      <c r="O45" s="1249">
        <v>2</v>
      </c>
      <c r="P45" s="1249">
        <v>3</v>
      </c>
      <c r="Q45" s="1249">
        <v>1</v>
      </c>
      <c r="R45" s="1249">
        <v>0</v>
      </c>
      <c r="S45" s="1249">
        <v>1</v>
      </c>
      <c r="T45" s="1249">
        <v>2</v>
      </c>
      <c r="U45" s="83">
        <v>6</v>
      </c>
      <c r="V45" s="125">
        <v>4</v>
      </c>
      <c r="W45" s="83">
        <v>1</v>
      </c>
      <c r="X45" s="84"/>
      <c r="Y45" s="83"/>
      <c r="Z45" s="83"/>
      <c r="AA45" s="84"/>
      <c r="AB45" s="83"/>
      <c r="AC45" s="84"/>
      <c r="AD45" s="83"/>
      <c r="AE45" s="83"/>
      <c r="AF45" s="132"/>
    </row>
    <row r="46" spans="1:32" s="42" customFormat="1" ht="16.5" hidden="1" customHeight="1" thickBot="1" x14ac:dyDescent="0.3">
      <c r="A46" s="121"/>
      <c r="B46" s="2340"/>
      <c r="C46" s="1124" t="s">
        <v>295</v>
      </c>
      <c r="D46" s="242" t="s">
        <v>344</v>
      </c>
      <c r="E46" s="385" t="s">
        <v>297</v>
      </c>
      <c r="F46" s="605"/>
      <c r="G46" s="550"/>
      <c r="H46" s="275"/>
      <c r="I46" s="122"/>
      <c r="J46" s="122"/>
      <c r="K46" s="122"/>
      <c r="L46" s="122"/>
      <c r="M46" s="122"/>
      <c r="N46" s="122">
        <v>3</v>
      </c>
      <c r="O46" s="122">
        <v>6</v>
      </c>
      <c r="P46" s="122">
        <v>6</v>
      </c>
      <c r="Q46" s="122">
        <v>3</v>
      </c>
      <c r="R46" s="122">
        <v>4</v>
      </c>
      <c r="S46" s="122">
        <v>2</v>
      </c>
      <c r="T46" s="122">
        <v>5</v>
      </c>
      <c r="U46" s="50">
        <v>6</v>
      </c>
      <c r="V46" s="50">
        <v>6</v>
      </c>
      <c r="W46" s="50">
        <v>2</v>
      </c>
      <c r="X46" s="123"/>
      <c r="Y46" s="792"/>
      <c r="Z46" s="860"/>
      <c r="AA46" s="123"/>
      <c r="AB46" s="970"/>
      <c r="AC46" s="123"/>
      <c r="AD46" s="1340"/>
      <c r="AE46" s="1340"/>
      <c r="AF46" s="132"/>
    </row>
    <row r="47" spans="1:32" s="42" customFormat="1" ht="32.25" hidden="1" customHeight="1" thickBot="1" x14ac:dyDescent="0.3">
      <c r="A47" s="121"/>
      <c r="B47" s="2340"/>
      <c r="C47" s="1124" t="s">
        <v>359</v>
      </c>
      <c r="D47" s="246" t="s">
        <v>360</v>
      </c>
      <c r="E47" s="385" t="s">
        <v>357</v>
      </c>
      <c r="F47" s="1121">
        <v>0.32600000000000001</v>
      </c>
      <c r="G47" s="1274"/>
      <c r="H47" s="276"/>
      <c r="I47" s="133"/>
      <c r="J47" s="133"/>
      <c r="K47" s="133"/>
      <c r="L47" s="133"/>
      <c r="M47" s="133"/>
      <c r="N47" s="2349"/>
      <c r="O47" s="2349"/>
      <c r="P47" s="2349"/>
      <c r="Q47" s="2349"/>
      <c r="R47" s="2349"/>
      <c r="S47" s="2349"/>
      <c r="T47" s="133"/>
      <c r="U47" s="455"/>
      <c r="V47" s="50"/>
      <c r="W47" s="50"/>
      <c r="X47" s="123"/>
      <c r="Y47" s="792"/>
      <c r="Z47" s="860"/>
      <c r="AA47" s="123"/>
      <c r="AB47" s="970"/>
      <c r="AC47" s="123"/>
      <c r="AD47" s="1340"/>
      <c r="AE47" s="1340"/>
      <c r="AF47" s="132"/>
    </row>
    <row r="48" spans="1:32" s="42" customFormat="1" ht="32.25" hidden="1" customHeight="1" thickBot="1" x14ac:dyDescent="0.3">
      <c r="A48" s="121"/>
      <c r="B48" s="2340"/>
      <c r="C48" s="1124" t="s">
        <v>359</v>
      </c>
      <c r="D48" s="246" t="s">
        <v>361</v>
      </c>
      <c r="E48" s="385" t="s">
        <v>357</v>
      </c>
      <c r="F48" s="1121">
        <v>0.29199999999999998</v>
      </c>
      <c r="G48" s="1274"/>
      <c r="H48" s="276"/>
      <c r="I48" s="133"/>
      <c r="J48" s="133"/>
      <c r="K48" s="133"/>
      <c r="L48" s="133"/>
      <c r="M48" s="133"/>
      <c r="N48" s="2586"/>
      <c r="O48" s="2587"/>
      <c r="P48" s="2587"/>
      <c r="Q48" s="2588"/>
      <c r="R48" s="2588"/>
      <c r="S48" s="2588"/>
      <c r="T48" s="1243"/>
      <c r="U48" s="913"/>
      <c r="V48" s="202"/>
      <c r="W48" s="202"/>
      <c r="X48" s="1074"/>
      <c r="Y48" s="202"/>
      <c r="Z48" s="202"/>
      <c r="AA48" s="1074"/>
      <c r="AB48" s="202"/>
      <c r="AC48" s="1074"/>
      <c r="AD48" s="1378"/>
      <c r="AE48" s="1378"/>
      <c r="AF48" s="132"/>
    </row>
    <row r="49" spans="1:32" x14ac:dyDescent="0.25">
      <c r="A49" s="99"/>
      <c r="B49" s="2340"/>
      <c r="C49" s="1124" t="s">
        <v>295</v>
      </c>
      <c r="D49" s="242" t="s">
        <v>307</v>
      </c>
      <c r="E49" s="385" t="s">
        <v>297</v>
      </c>
      <c r="F49" s="1119"/>
      <c r="G49" s="1274"/>
      <c r="H49" s="278"/>
      <c r="I49" s="70"/>
      <c r="J49" s="70"/>
      <c r="K49" s="70"/>
      <c r="L49" s="70"/>
      <c r="M49" s="741"/>
      <c r="N49" s="1244">
        <v>0</v>
      </c>
      <c r="O49" s="1245">
        <v>0</v>
      </c>
      <c r="P49" s="1245">
        <v>1</v>
      </c>
      <c r="Q49" s="1245">
        <v>0</v>
      </c>
      <c r="R49" s="1245">
        <v>0</v>
      </c>
      <c r="S49" s="1245">
        <v>0</v>
      </c>
      <c r="T49" s="1245">
        <v>0</v>
      </c>
      <c r="U49" s="134">
        <v>0</v>
      </c>
      <c r="V49" s="134">
        <v>0</v>
      </c>
      <c r="W49" s="93">
        <v>0</v>
      </c>
      <c r="X49" s="118">
        <v>0</v>
      </c>
      <c r="Y49" s="93">
        <v>0</v>
      </c>
      <c r="Z49" s="93">
        <v>0</v>
      </c>
      <c r="AA49" s="118">
        <v>0</v>
      </c>
      <c r="AB49" s="93">
        <v>0</v>
      </c>
      <c r="AC49" s="118">
        <v>1</v>
      </c>
      <c r="AD49" s="93">
        <v>0</v>
      </c>
      <c r="AE49" s="1246">
        <v>0</v>
      </c>
      <c r="AF49" s="46"/>
    </row>
    <row r="50" spans="1:32" ht="16.5" thickBot="1" x14ac:dyDescent="0.3">
      <c r="A50" s="99"/>
      <c r="B50" s="2340"/>
      <c r="C50" s="1124" t="s">
        <v>295</v>
      </c>
      <c r="D50" s="242" t="s">
        <v>308</v>
      </c>
      <c r="E50" s="385" t="s">
        <v>297</v>
      </c>
      <c r="F50" s="606"/>
      <c r="G50" s="1275"/>
      <c r="H50" s="1271"/>
      <c r="I50" s="608"/>
      <c r="J50" s="608"/>
      <c r="K50" s="608"/>
      <c r="L50" s="608"/>
      <c r="M50" s="1242"/>
      <c r="N50" s="1247">
        <v>1</v>
      </c>
      <c r="O50" s="609">
        <v>1</v>
      </c>
      <c r="P50" s="609">
        <v>2</v>
      </c>
      <c r="Q50" s="609">
        <v>1</v>
      </c>
      <c r="R50" s="609">
        <v>1</v>
      </c>
      <c r="S50" s="609">
        <v>1</v>
      </c>
      <c r="T50" s="609">
        <v>1</v>
      </c>
      <c r="U50" s="468">
        <v>0</v>
      </c>
      <c r="V50" s="468">
        <v>1</v>
      </c>
      <c r="W50" s="96">
        <v>1</v>
      </c>
      <c r="X50" s="119">
        <v>1</v>
      </c>
      <c r="Y50" s="96">
        <v>0</v>
      </c>
      <c r="Z50" s="96">
        <v>0</v>
      </c>
      <c r="AA50" s="119">
        <v>0</v>
      </c>
      <c r="AB50" s="96">
        <v>0</v>
      </c>
      <c r="AC50" s="119">
        <v>2</v>
      </c>
      <c r="AD50" s="96">
        <v>1</v>
      </c>
      <c r="AE50" s="1248">
        <v>1</v>
      </c>
      <c r="AF50" s="46"/>
    </row>
    <row r="51" spans="1:32" ht="16.5" hidden="1" customHeight="1" thickBot="1" x14ac:dyDescent="0.3">
      <c r="A51" s="99"/>
      <c r="B51" s="2340"/>
      <c r="C51" s="1222" t="s">
        <v>295</v>
      </c>
      <c r="D51" s="242" t="s">
        <v>309</v>
      </c>
      <c r="E51" s="391" t="s">
        <v>297</v>
      </c>
      <c r="F51" s="169" t="s">
        <v>195</v>
      </c>
      <c r="G51" s="1276">
        <f>G52/G53</f>
        <v>0.27578837117137517</v>
      </c>
      <c r="H51" s="1272"/>
      <c r="I51" s="602"/>
      <c r="J51" s="583">
        <f>J52/J53</f>
        <v>0.21500503524672709</v>
      </c>
      <c r="K51" s="583">
        <f>K52/K53</f>
        <v>0.28391167192429023</v>
      </c>
      <c r="L51" s="583">
        <f t="shared" ref="L51:U51" si="2">L52/L53</f>
        <v>0.29857560262965671</v>
      </c>
      <c r="M51" s="1283">
        <f t="shared" si="2"/>
        <v>0.28564593301435409</v>
      </c>
      <c r="N51" s="1284">
        <f t="shared" si="2"/>
        <v>0.33273284092956223</v>
      </c>
      <c r="O51" s="583">
        <f t="shared" si="2"/>
        <v>0.28725701943844495</v>
      </c>
      <c r="P51" s="583">
        <f t="shared" si="2"/>
        <v>0.2623561821422784</v>
      </c>
      <c r="Q51" s="583">
        <f t="shared" si="2"/>
        <v>0.3074346952444742</v>
      </c>
      <c r="R51" s="583">
        <f t="shared" si="2"/>
        <v>0.28391537944929485</v>
      </c>
      <c r="S51" s="583">
        <f t="shared" si="2"/>
        <v>0.25560375994215473</v>
      </c>
      <c r="T51" s="583">
        <f t="shared" si="2"/>
        <v>0.22388059701492538</v>
      </c>
      <c r="U51" s="583">
        <f t="shared" si="2"/>
        <v>0.27541093592754107</v>
      </c>
      <c r="V51" s="603"/>
      <c r="W51" s="83"/>
      <c r="X51" s="84"/>
      <c r="Y51" s="83"/>
      <c r="Z51" s="83"/>
      <c r="AA51" s="84"/>
      <c r="AB51" s="83"/>
      <c r="AC51" s="84"/>
      <c r="AD51" s="83"/>
      <c r="AE51" s="83"/>
      <c r="AF51" s="142"/>
    </row>
    <row r="52" spans="1:32" ht="16.5" hidden="1" customHeight="1" thickBot="1" x14ac:dyDescent="0.3">
      <c r="A52" s="99"/>
      <c r="B52" s="2340"/>
      <c r="C52" s="1222" t="s">
        <v>295</v>
      </c>
      <c r="D52" s="242" t="s">
        <v>313</v>
      </c>
      <c r="E52" s="391" t="s">
        <v>297</v>
      </c>
      <c r="F52" s="1130"/>
      <c r="G52" s="1100">
        <f>SUM(J52:U52)</f>
        <v>19485</v>
      </c>
      <c r="H52" s="1130"/>
      <c r="I52" s="51"/>
      <c r="J52" s="76">
        <v>1281</v>
      </c>
      <c r="K52" s="77">
        <v>1710</v>
      </c>
      <c r="L52" s="51">
        <v>1635</v>
      </c>
      <c r="M52" s="1128">
        <v>1791</v>
      </c>
      <c r="N52" s="1285">
        <v>1847</v>
      </c>
      <c r="O52" s="450">
        <v>1729</v>
      </c>
      <c r="P52" s="1120">
        <v>1619</v>
      </c>
      <c r="Q52" s="1120">
        <v>1836</v>
      </c>
      <c r="R52" s="1120">
        <v>1691</v>
      </c>
      <c r="S52" s="1120">
        <v>1414</v>
      </c>
      <c r="T52" s="1120">
        <v>1290</v>
      </c>
      <c r="U52" s="1120">
        <v>1642</v>
      </c>
      <c r="V52" s="286"/>
      <c r="W52" s="1120"/>
      <c r="X52" s="1128"/>
      <c r="Y52" s="1120"/>
      <c r="Z52" s="1120"/>
      <c r="AA52" s="1128"/>
      <c r="AB52" s="1120"/>
      <c r="AC52" s="1367"/>
      <c r="AD52" s="1353"/>
      <c r="AE52" s="1353"/>
      <c r="AF52" s="142"/>
    </row>
    <row r="53" spans="1:32" ht="16.5" hidden="1" customHeight="1" thickBot="1" x14ac:dyDescent="0.3">
      <c r="A53" s="99"/>
      <c r="B53" s="2340"/>
      <c r="C53" s="1222" t="s">
        <v>295</v>
      </c>
      <c r="D53" s="242" t="s">
        <v>314</v>
      </c>
      <c r="E53" s="391" t="s">
        <v>297</v>
      </c>
      <c r="F53" s="1130"/>
      <c r="G53" s="1100">
        <f>SUM(J53:U53)</f>
        <v>70652</v>
      </c>
      <c r="H53" s="1130"/>
      <c r="I53" s="51"/>
      <c r="J53" s="79">
        <v>5958</v>
      </c>
      <c r="K53" s="80">
        <v>6023</v>
      </c>
      <c r="L53" s="51">
        <v>5476</v>
      </c>
      <c r="M53" s="1128">
        <v>6270</v>
      </c>
      <c r="N53" s="1285">
        <v>5551</v>
      </c>
      <c r="O53" s="450">
        <v>6019</v>
      </c>
      <c r="P53" s="1120">
        <v>6171</v>
      </c>
      <c r="Q53" s="1120">
        <v>5972</v>
      </c>
      <c r="R53" s="1120">
        <v>5956</v>
      </c>
      <c r="S53" s="1126">
        <v>5532</v>
      </c>
      <c r="T53" s="1126">
        <v>5762</v>
      </c>
      <c r="U53" s="1126">
        <v>5962</v>
      </c>
      <c r="V53" s="286"/>
      <c r="W53" s="1120"/>
      <c r="X53" s="1128"/>
      <c r="Y53" s="1120"/>
      <c r="Z53" s="1120"/>
      <c r="AA53" s="1128"/>
      <c r="AB53" s="1120"/>
      <c r="AC53" s="1367"/>
      <c r="AD53" s="1353"/>
      <c r="AE53" s="1353"/>
      <c r="AF53" s="142"/>
    </row>
    <row r="54" spans="1:32" ht="16.5" hidden="1" customHeight="1" thickBot="1" x14ac:dyDescent="0.3">
      <c r="A54" s="99"/>
      <c r="B54" s="2340"/>
      <c r="C54" s="1222" t="s">
        <v>295</v>
      </c>
      <c r="D54" s="242" t="s">
        <v>310</v>
      </c>
      <c r="E54" s="641" t="s">
        <v>297</v>
      </c>
      <c r="F54" s="229" t="s">
        <v>196</v>
      </c>
      <c r="G54" s="1277"/>
      <c r="H54" s="229"/>
      <c r="I54" s="85"/>
      <c r="J54" s="90">
        <v>0.96</v>
      </c>
      <c r="K54" s="90">
        <v>0.97</v>
      </c>
      <c r="L54" s="90">
        <v>0.96</v>
      </c>
      <c r="M54" s="690">
        <v>0.98</v>
      </c>
      <c r="N54" s="1286">
        <v>0.99</v>
      </c>
      <c r="O54" s="90">
        <v>0.99</v>
      </c>
      <c r="P54" s="90">
        <v>0.99</v>
      </c>
      <c r="Q54" s="90">
        <v>0.99</v>
      </c>
      <c r="R54" s="90">
        <v>0.98</v>
      </c>
      <c r="S54" s="90">
        <v>0.98</v>
      </c>
      <c r="T54" s="90">
        <v>0.98</v>
      </c>
      <c r="U54" s="913"/>
      <c r="V54" s="366"/>
      <c r="W54" s="85"/>
      <c r="X54" s="120"/>
      <c r="Y54" s="85"/>
      <c r="Z54" s="85"/>
      <c r="AA54" s="120"/>
      <c r="AB54" s="85"/>
      <c r="AC54" s="120"/>
      <c r="AD54" s="85"/>
      <c r="AE54" s="85"/>
      <c r="AF54" s="142"/>
    </row>
    <row r="55" spans="1:32" x14ac:dyDescent="0.25">
      <c r="A55" s="957"/>
      <c r="B55" s="2340"/>
      <c r="C55" s="1151" t="s">
        <v>295</v>
      </c>
      <c r="D55" s="247" t="s">
        <v>594</v>
      </c>
      <c r="E55" s="388" t="s">
        <v>297</v>
      </c>
      <c r="F55" s="1130"/>
      <c r="G55" s="1100"/>
      <c r="H55" s="1130"/>
      <c r="I55" s="906"/>
      <c r="J55" s="69"/>
      <c r="K55" s="69"/>
      <c r="L55" s="69"/>
      <c r="M55" s="552"/>
      <c r="N55" s="1237"/>
      <c r="O55" s="1238"/>
      <c r="P55" s="1238"/>
      <c r="Q55" s="227">
        <v>0.88900000000000001</v>
      </c>
      <c r="R55" s="227">
        <v>0.84599999999999997</v>
      </c>
      <c r="S55" s="227">
        <v>0.9375</v>
      </c>
      <c r="T55" s="227">
        <v>1</v>
      </c>
      <c r="U55" s="1214">
        <v>0.94699999999999995</v>
      </c>
      <c r="V55" s="620">
        <v>1</v>
      </c>
      <c r="W55" s="227">
        <v>0.95</v>
      </c>
      <c r="X55" s="227">
        <v>0.92</v>
      </c>
      <c r="Y55" s="1239">
        <v>0.86699999999999999</v>
      </c>
      <c r="Z55" s="1239">
        <v>0.81100000000000005</v>
      </c>
      <c r="AA55" s="1240">
        <v>0.77500000000000002</v>
      </c>
      <c r="AB55" s="1239">
        <v>0.96599999999999997</v>
      </c>
      <c r="AC55" s="1445">
        <v>1</v>
      </c>
      <c r="AD55" s="227">
        <v>0.98</v>
      </c>
      <c r="AE55" s="1241">
        <v>1</v>
      </c>
      <c r="AF55" s="142"/>
    </row>
    <row r="56" spans="1:32" x14ac:dyDescent="0.25">
      <c r="A56" s="957"/>
      <c r="B56" s="2340"/>
      <c r="C56" s="1124" t="s">
        <v>295</v>
      </c>
      <c r="D56" s="248" t="s">
        <v>595</v>
      </c>
      <c r="E56" s="385" t="s">
        <v>297</v>
      </c>
      <c r="F56" s="1130"/>
      <c r="G56" s="1100"/>
      <c r="H56" s="1130"/>
      <c r="I56" s="906"/>
      <c r="J56" s="69"/>
      <c r="K56" s="69"/>
      <c r="L56" s="69"/>
      <c r="M56" s="552"/>
      <c r="N56" s="1280"/>
      <c r="O56" s="1236"/>
      <c r="P56" s="1236"/>
      <c r="Q56" s="90">
        <v>0.222</v>
      </c>
      <c r="R56" s="90">
        <v>0.154</v>
      </c>
      <c r="S56" s="90">
        <v>0.375</v>
      </c>
      <c r="T56" s="90">
        <v>0.42099999999999999</v>
      </c>
      <c r="U56" s="1377">
        <v>0.36799999999999999</v>
      </c>
      <c r="V56" s="1377">
        <v>0.47399999999999998</v>
      </c>
      <c r="W56" s="90">
        <v>0.4</v>
      </c>
      <c r="X56" s="90">
        <v>0.4</v>
      </c>
      <c r="Y56" s="360">
        <v>0.433</v>
      </c>
      <c r="Z56" s="360">
        <v>0.51400000000000001</v>
      </c>
      <c r="AA56" s="1204">
        <v>0.52500000000000002</v>
      </c>
      <c r="AB56" s="360">
        <v>0.96599999999999997</v>
      </c>
      <c r="AC56" s="690">
        <v>1</v>
      </c>
      <c r="AD56" s="69">
        <v>0.98</v>
      </c>
      <c r="AE56" s="1460">
        <v>1</v>
      </c>
      <c r="AF56" s="142"/>
    </row>
    <row r="57" spans="1:32" ht="16.5" thickBot="1" x14ac:dyDescent="0.3">
      <c r="A57" s="957"/>
      <c r="B57" s="2341"/>
      <c r="C57" s="1147" t="s">
        <v>295</v>
      </c>
      <c r="D57" s="1278" t="s">
        <v>606</v>
      </c>
      <c r="E57" s="904" t="s">
        <v>297</v>
      </c>
      <c r="F57" s="619"/>
      <c r="G57" s="1279"/>
      <c r="H57" s="169"/>
      <c r="I57" s="83"/>
      <c r="J57" s="950"/>
      <c r="K57" s="950"/>
      <c r="L57" s="950"/>
      <c r="M57" s="1270"/>
      <c r="N57" s="1287"/>
      <c r="O57" s="1288"/>
      <c r="P57" s="1288"/>
      <c r="Q57" s="1288"/>
      <c r="R57" s="1288"/>
      <c r="S57" s="1288"/>
      <c r="T57" s="1289"/>
      <c r="U57" s="1104"/>
      <c r="V57" s="1104"/>
      <c r="W57" s="308"/>
      <c r="X57" s="1290"/>
      <c r="Y57" s="1104"/>
      <c r="Z57" s="1291">
        <v>1</v>
      </c>
      <c r="AA57" s="1292">
        <v>1</v>
      </c>
      <c r="AB57" s="1291">
        <v>3</v>
      </c>
      <c r="AC57" s="1292">
        <v>0</v>
      </c>
      <c r="AD57" s="1291">
        <v>0</v>
      </c>
      <c r="AE57" s="1293">
        <v>0</v>
      </c>
      <c r="AF57" s="142"/>
    </row>
    <row r="58" spans="1:32" s="46" customFormat="1" ht="15.75" customHeight="1" x14ac:dyDescent="0.25">
      <c r="A58" s="2542" t="s">
        <v>428</v>
      </c>
      <c r="B58" s="2511" t="s">
        <v>513</v>
      </c>
      <c r="C58" s="2523" t="s">
        <v>295</v>
      </c>
      <c r="D58" s="241" t="s">
        <v>362</v>
      </c>
      <c r="E58" s="2450" t="s">
        <v>297</v>
      </c>
      <c r="F58" s="2540"/>
      <c r="G58" s="2455"/>
      <c r="H58" s="83"/>
      <c r="I58" s="83"/>
      <c r="J58" s="92"/>
      <c r="K58" s="92"/>
      <c r="L58" s="92"/>
      <c r="M58" s="688"/>
      <c r="N58" s="2470" t="s">
        <v>427</v>
      </c>
      <c r="O58" s="2471"/>
      <c r="P58" s="2471"/>
      <c r="Q58" s="2471"/>
      <c r="R58" s="2471"/>
      <c r="S58" s="2471"/>
      <c r="T58" s="1191">
        <v>0.99</v>
      </c>
      <c r="U58" s="374">
        <v>1.01</v>
      </c>
      <c r="V58" s="398">
        <v>0.96</v>
      </c>
      <c r="W58" s="398">
        <v>1</v>
      </c>
      <c r="X58" s="699">
        <v>1.07</v>
      </c>
      <c r="Y58" s="398">
        <v>1.04</v>
      </c>
      <c r="Z58" s="357">
        <v>1.07</v>
      </c>
      <c r="AA58" s="699">
        <v>1.0900000000000001</v>
      </c>
      <c r="AB58" s="357">
        <v>0.99</v>
      </c>
      <c r="AC58" s="611">
        <v>1.01</v>
      </c>
      <c r="AD58" s="398">
        <v>1</v>
      </c>
      <c r="AE58" s="474">
        <v>1.06</v>
      </c>
      <c r="AF58" s="142"/>
    </row>
    <row r="59" spans="1:32" s="46" customFormat="1" x14ac:dyDescent="0.25">
      <c r="A59" s="2542"/>
      <c r="B59" s="2512"/>
      <c r="C59" s="2523"/>
      <c r="D59" s="242" t="s">
        <v>364</v>
      </c>
      <c r="E59" s="2450"/>
      <c r="F59" s="2540"/>
      <c r="G59" s="2455"/>
      <c r="H59" s="51"/>
      <c r="I59" s="51"/>
      <c r="J59" s="88"/>
      <c r="K59" s="88"/>
      <c r="L59" s="88"/>
      <c r="M59" s="689"/>
      <c r="N59" s="2470"/>
      <c r="O59" s="2471"/>
      <c r="P59" s="2471"/>
      <c r="Q59" s="2471"/>
      <c r="R59" s="2471"/>
      <c r="S59" s="2471"/>
      <c r="T59" s="1192">
        <v>7.3</v>
      </c>
      <c r="U59" s="219">
        <v>7.3</v>
      </c>
      <c r="V59" s="399">
        <v>7.2</v>
      </c>
      <c r="W59" s="228">
        <v>7.4</v>
      </c>
      <c r="X59" s="817">
        <v>7.8</v>
      </c>
      <c r="Y59" s="399">
        <v>7.5</v>
      </c>
      <c r="Z59" s="399">
        <v>8</v>
      </c>
      <c r="AA59" s="817">
        <v>8.1999999999999993</v>
      </c>
      <c r="AB59" s="399">
        <v>7.3</v>
      </c>
      <c r="AC59" s="817">
        <v>7.3</v>
      </c>
      <c r="AD59" s="399">
        <v>7.2</v>
      </c>
      <c r="AE59" s="573">
        <v>7.7</v>
      </c>
      <c r="AF59" s="142"/>
    </row>
    <row r="60" spans="1:32" s="46" customFormat="1" x14ac:dyDescent="0.25">
      <c r="A60" s="2542"/>
      <c r="B60" s="2512"/>
      <c r="C60" s="2523"/>
      <c r="D60" s="99" t="s">
        <v>383</v>
      </c>
      <c r="E60" s="2450"/>
      <c r="F60" s="2540"/>
      <c r="G60" s="2455"/>
      <c r="H60" s="51"/>
      <c r="I60" s="51"/>
      <c r="J60" s="51"/>
      <c r="K60" s="51"/>
      <c r="L60" s="51"/>
      <c r="M60" s="1128"/>
      <c r="N60" s="2470"/>
      <c r="O60" s="2471"/>
      <c r="P60" s="2471"/>
      <c r="Q60" s="2471"/>
      <c r="R60" s="2471"/>
      <c r="S60" s="2471"/>
      <c r="T60" s="1195">
        <v>3</v>
      </c>
      <c r="U60" s="222">
        <v>1.5</v>
      </c>
      <c r="V60" s="164">
        <v>1.5</v>
      </c>
      <c r="W60" s="164">
        <v>2</v>
      </c>
      <c r="X60" s="555">
        <v>2.5</v>
      </c>
      <c r="Y60" s="168">
        <v>3.5</v>
      </c>
      <c r="Z60" s="164">
        <v>1.5</v>
      </c>
      <c r="AA60" s="555">
        <v>3</v>
      </c>
      <c r="AB60" s="168">
        <v>2</v>
      </c>
      <c r="AC60" s="556">
        <v>2</v>
      </c>
      <c r="AD60" s="167">
        <v>5</v>
      </c>
      <c r="AE60" s="475">
        <v>5</v>
      </c>
      <c r="AF60" s="142"/>
    </row>
    <row r="61" spans="1:32" s="46" customFormat="1" x14ac:dyDescent="0.25">
      <c r="A61" s="2542"/>
      <c r="B61" s="2512"/>
      <c r="C61" s="2523"/>
      <c r="D61" s="248" t="s">
        <v>384</v>
      </c>
      <c r="E61" s="2450"/>
      <c r="F61" s="2540"/>
      <c r="G61" s="2455"/>
      <c r="H61" s="51"/>
      <c r="I61" s="51"/>
      <c r="J61" s="51"/>
      <c r="K61" s="51"/>
      <c r="L61" s="51"/>
      <c r="M61" s="1128"/>
      <c r="N61" s="2470"/>
      <c r="O61" s="2471"/>
      <c r="P61" s="2471"/>
      <c r="Q61" s="2471"/>
      <c r="R61" s="2471"/>
      <c r="S61" s="2471"/>
      <c r="T61" s="1193">
        <v>1</v>
      </c>
      <c r="U61" s="220">
        <v>0</v>
      </c>
      <c r="V61" s="164">
        <v>0.5</v>
      </c>
      <c r="W61" s="168">
        <v>1</v>
      </c>
      <c r="X61" s="555">
        <v>1</v>
      </c>
      <c r="Y61" s="164">
        <v>0.5</v>
      </c>
      <c r="Z61" s="164">
        <v>0.5</v>
      </c>
      <c r="AA61" s="554">
        <v>0</v>
      </c>
      <c r="AB61" s="163">
        <v>0</v>
      </c>
      <c r="AC61" s="554">
        <v>0</v>
      </c>
      <c r="AD61" s="163">
        <v>0</v>
      </c>
      <c r="AE61" s="475">
        <v>2</v>
      </c>
      <c r="AF61" s="142"/>
    </row>
    <row r="62" spans="1:32" s="46" customFormat="1" x14ac:dyDescent="0.25">
      <c r="A62" s="2542"/>
      <c r="B62" s="2512"/>
      <c r="C62" s="2523"/>
      <c r="D62" s="248" t="s">
        <v>386</v>
      </c>
      <c r="E62" s="2450"/>
      <c r="F62" s="2540"/>
      <c r="G62" s="2455"/>
      <c r="H62" s="51"/>
      <c r="I62" s="51"/>
      <c r="J62" s="51"/>
      <c r="K62" s="51"/>
      <c r="L62" s="51"/>
      <c r="M62" s="1128"/>
      <c r="N62" s="2470"/>
      <c r="O62" s="2471"/>
      <c r="P62" s="2471"/>
      <c r="Q62" s="2471"/>
      <c r="R62" s="2471"/>
      <c r="S62" s="2471"/>
      <c r="T62" s="1193">
        <v>1</v>
      </c>
      <c r="U62" s="220">
        <v>0</v>
      </c>
      <c r="V62" s="164">
        <v>0.5</v>
      </c>
      <c r="W62" s="163">
        <v>0</v>
      </c>
      <c r="X62" s="554">
        <v>0</v>
      </c>
      <c r="Y62" s="163">
        <v>0</v>
      </c>
      <c r="Z62" s="163">
        <v>0</v>
      </c>
      <c r="AA62" s="554">
        <v>0</v>
      </c>
      <c r="AB62" s="163">
        <v>0</v>
      </c>
      <c r="AC62" s="557">
        <v>2</v>
      </c>
      <c r="AD62" s="163">
        <v>0</v>
      </c>
      <c r="AE62" s="471">
        <v>0</v>
      </c>
      <c r="AF62" s="142"/>
    </row>
    <row r="63" spans="1:32" s="46" customFormat="1" x14ac:dyDescent="0.25">
      <c r="A63" s="2542"/>
      <c r="B63" s="2512"/>
      <c r="C63" s="2523"/>
      <c r="D63" s="248" t="s">
        <v>387</v>
      </c>
      <c r="E63" s="2450"/>
      <c r="F63" s="2540"/>
      <c r="G63" s="2455"/>
      <c r="H63" s="51"/>
      <c r="I63" s="51"/>
      <c r="J63" s="51"/>
      <c r="K63" s="51"/>
      <c r="L63" s="51"/>
      <c r="M63" s="1128"/>
      <c r="N63" s="2470"/>
      <c r="O63" s="2471"/>
      <c r="P63" s="2471"/>
      <c r="Q63" s="2471"/>
      <c r="R63" s="2471"/>
      <c r="S63" s="2471"/>
      <c r="T63" s="1193">
        <v>0.5</v>
      </c>
      <c r="U63" s="222">
        <v>0.5</v>
      </c>
      <c r="V63" s="164">
        <v>0.5</v>
      </c>
      <c r="W63" s="168">
        <v>1.5</v>
      </c>
      <c r="X63" s="555">
        <v>1.5</v>
      </c>
      <c r="Y63" s="168">
        <v>2</v>
      </c>
      <c r="Z63" s="164">
        <v>1</v>
      </c>
      <c r="AA63" s="556">
        <v>1</v>
      </c>
      <c r="AB63" s="164">
        <v>0.5</v>
      </c>
      <c r="AC63" s="556">
        <v>1</v>
      </c>
      <c r="AD63" s="164">
        <v>0.5</v>
      </c>
      <c r="AE63" s="473">
        <v>1</v>
      </c>
      <c r="AF63" s="142"/>
    </row>
    <row r="64" spans="1:32" s="46" customFormat="1" ht="16.5" thickBot="1" x14ac:dyDescent="0.3">
      <c r="A64" s="2542"/>
      <c r="B64" s="2513"/>
      <c r="C64" s="2524"/>
      <c r="D64" s="287" t="s">
        <v>426</v>
      </c>
      <c r="E64" s="2451"/>
      <c r="F64" s="2541"/>
      <c r="G64" s="2456"/>
      <c r="H64" s="96"/>
      <c r="I64" s="96"/>
      <c r="J64" s="96"/>
      <c r="K64" s="96"/>
      <c r="L64" s="96"/>
      <c r="M64" s="119"/>
      <c r="N64" s="2473"/>
      <c r="O64" s="2474"/>
      <c r="P64" s="2474"/>
      <c r="Q64" s="2474"/>
      <c r="R64" s="2474"/>
      <c r="S64" s="2474"/>
      <c r="T64" s="1217">
        <v>5.5</v>
      </c>
      <c r="U64" s="372">
        <v>2</v>
      </c>
      <c r="V64" s="170">
        <v>3</v>
      </c>
      <c r="W64" s="170">
        <v>4.5</v>
      </c>
      <c r="X64" s="830">
        <v>5</v>
      </c>
      <c r="Y64" s="173">
        <v>6</v>
      </c>
      <c r="Z64" s="170">
        <v>3</v>
      </c>
      <c r="AA64" s="830">
        <v>4</v>
      </c>
      <c r="AB64" s="170">
        <v>2.5</v>
      </c>
      <c r="AC64" s="830">
        <v>5</v>
      </c>
      <c r="AD64" s="170">
        <v>5.5</v>
      </c>
      <c r="AE64" s="574">
        <v>8</v>
      </c>
      <c r="AF64" s="142"/>
    </row>
    <row r="65" spans="1:32" ht="15.75" customHeight="1" x14ac:dyDescent="0.25">
      <c r="A65" s="2542"/>
      <c r="B65" s="2511" t="s">
        <v>514</v>
      </c>
      <c r="C65" s="2522" t="s">
        <v>295</v>
      </c>
      <c r="D65" s="241" t="s">
        <v>362</v>
      </c>
      <c r="E65" s="2449" t="s">
        <v>297</v>
      </c>
      <c r="F65" s="2539"/>
      <c r="G65" s="2454"/>
      <c r="H65" s="93"/>
      <c r="I65" s="93"/>
      <c r="J65" s="95"/>
      <c r="K65" s="95"/>
      <c r="L65" s="95"/>
      <c r="M65" s="217"/>
      <c r="N65" s="2564" t="s">
        <v>427</v>
      </c>
      <c r="O65" s="2471"/>
      <c r="P65" s="2471"/>
      <c r="Q65" s="2471"/>
      <c r="R65" s="2471"/>
      <c r="S65" s="2471"/>
      <c r="T65" s="1175">
        <v>0.95</v>
      </c>
      <c r="U65" s="374">
        <v>1.01</v>
      </c>
      <c r="V65" s="357">
        <v>1.0900000000000001</v>
      </c>
      <c r="W65" s="398">
        <v>1.03</v>
      </c>
      <c r="X65" s="611">
        <v>0.98</v>
      </c>
      <c r="Y65" s="398">
        <v>0.97</v>
      </c>
      <c r="Z65" s="398">
        <v>0.97</v>
      </c>
      <c r="AA65" s="611">
        <v>1</v>
      </c>
      <c r="AB65" s="398">
        <v>0.97</v>
      </c>
      <c r="AC65" s="611">
        <v>0.99</v>
      </c>
      <c r="AD65" s="398">
        <v>0.98</v>
      </c>
      <c r="AE65" s="474">
        <v>0.98</v>
      </c>
    </row>
    <row r="66" spans="1:32" x14ac:dyDescent="0.25">
      <c r="A66" s="2542"/>
      <c r="B66" s="2512"/>
      <c r="C66" s="2523"/>
      <c r="D66" s="242" t="s">
        <v>364</v>
      </c>
      <c r="E66" s="2450"/>
      <c r="F66" s="2540"/>
      <c r="G66" s="2455"/>
      <c r="H66" s="83"/>
      <c r="I66" s="83"/>
      <c r="J66" s="92"/>
      <c r="K66" s="92"/>
      <c r="L66" s="92"/>
      <c r="M66" s="215"/>
      <c r="N66" s="2564"/>
      <c r="O66" s="2471"/>
      <c r="P66" s="2471"/>
      <c r="Q66" s="2471"/>
      <c r="R66" s="2471"/>
      <c r="S66" s="2471"/>
      <c r="T66" s="1161">
        <v>7.4</v>
      </c>
      <c r="U66" s="219">
        <v>7.5</v>
      </c>
      <c r="V66" s="399">
        <v>8.1</v>
      </c>
      <c r="W66" s="228">
        <v>7.6</v>
      </c>
      <c r="X66" s="817">
        <v>7.5</v>
      </c>
      <c r="Y66" s="399">
        <v>7.2</v>
      </c>
      <c r="Z66" s="399">
        <v>7.7</v>
      </c>
      <c r="AA66" s="817">
        <v>8.6</v>
      </c>
      <c r="AB66" s="399">
        <v>7.6</v>
      </c>
      <c r="AC66" s="817">
        <v>7.5</v>
      </c>
      <c r="AD66" s="399">
        <v>7.3</v>
      </c>
      <c r="AE66" s="573">
        <v>7.1</v>
      </c>
    </row>
    <row r="67" spans="1:32" x14ac:dyDescent="0.25">
      <c r="A67" s="2542"/>
      <c r="B67" s="2512"/>
      <c r="C67" s="2523"/>
      <c r="D67" s="99" t="s">
        <v>383</v>
      </c>
      <c r="E67" s="2450"/>
      <c r="F67" s="2540"/>
      <c r="G67" s="2455"/>
      <c r="H67" s="51"/>
      <c r="I67" s="51"/>
      <c r="J67" s="51"/>
      <c r="K67" s="51"/>
      <c r="L67" s="51"/>
      <c r="M67" s="51"/>
      <c r="N67" s="2564"/>
      <c r="O67" s="2471"/>
      <c r="P67" s="2471"/>
      <c r="Q67" s="2471"/>
      <c r="R67" s="2471"/>
      <c r="S67" s="2471"/>
      <c r="T67" s="1199">
        <v>0</v>
      </c>
      <c r="U67" s="220">
        <v>0</v>
      </c>
      <c r="V67" s="163">
        <v>0.5</v>
      </c>
      <c r="W67" s="163">
        <v>0</v>
      </c>
      <c r="X67" s="554">
        <v>0</v>
      </c>
      <c r="Y67" s="163">
        <v>0</v>
      </c>
      <c r="Z67" s="163">
        <v>0</v>
      </c>
      <c r="AA67" s="556">
        <v>1</v>
      </c>
      <c r="AB67" s="164">
        <v>1</v>
      </c>
      <c r="AC67" s="556">
        <v>2</v>
      </c>
      <c r="AD67" s="164">
        <v>2</v>
      </c>
      <c r="AE67" s="473">
        <v>2</v>
      </c>
    </row>
    <row r="68" spans="1:32" x14ac:dyDescent="0.25">
      <c r="A68" s="2542"/>
      <c r="B68" s="2512"/>
      <c r="C68" s="2523"/>
      <c r="D68" s="248" t="s">
        <v>384</v>
      </c>
      <c r="E68" s="2450"/>
      <c r="F68" s="2540"/>
      <c r="G68" s="2455"/>
      <c r="H68" s="51"/>
      <c r="I68" s="51"/>
      <c r="J68" s="51"/>
      <c r="K68" s="51"/>
      <c r="L68" s="51"/>
      <c r="M68" s="51"/>
      <c r="N68" s="2564"/>
      <c r="O68" s="2471"/>
      <c r="P68" s="2471"/>
      <c r="Q68" s="2471"/>
      <c r="R68" s="2471"/>
      <c r="S68" s="2471"/>
      <c r="T68" s="1199">
        <v>0</v>
      </c>
      <c r="U68" s="220">
        <v>0</v>
      </c>
      <c r="V68" s="163">
        <v>0</v>
      </c>
      <c r="W68" s="163">
        <v>0</v>
      </c>
      <c r="X68" s="554">
        <v>0</v>
      </c>
      <c r="Y68" s="163">
        <v>0</v>
      </c>
      <c r="Z68" s="163">
        <v>0</v>
      </c>
      <c r="AA68" s="554">
        <v>0</v>
      </c>
      <c r="AB68" s="167">
        <v>2</v>
      </c>
      <c r="AC68" s="554">
        <v>0</v>
      </c>
      <c r="AD68" s="163">
        <v>0</v>
      </c>
      <c r="AE68" s="471">
        <v>0</v>
      </c>
    </row>
    <row r="69" spans="1:32" x14ac:dyDescent="0.25">
      <c r="A69" s="2542"/>
      <c r="B69" s="2512"/>
      <c r="C69" s="2523"/>
      <c r="D69" s="248" t="s">
        <v>386</v>
      </c>
      <c r="E69" s="2450"/>
      <c r="F69" s="2540"/>
      <c r="G69" s="2455"/>
      <c r="H69" s="51"/>
      <c r="I69" s="51"/>
      <c r="J69" s="51"/>
      <c r="K69" s="51"/>
      <c r="L69" s="51"/>
      <c r="M69" s="51"/>
      <c r="N69" s="2564"/>
      <c r="O69" s="2471"/>
      <c r="P69" s="2471"/>
      <c r="Q69" s="2471"/>
      <c r="R69" s="2471"/>
      <c r="S69" s="2471"/>
      <c r="T69" s="1195">
        <v>2</v>
      </c>
      <c r="U69" s="222">
        <v>1</v>
      </c>
      <c r="V69" s="164">
        <v>0.5</v>
      </c>
      <c r="W69" s="163">
        <v>0</v>
      </c>
      <c r="X69" s="554">
        <v>0</v>
      </c>
      <c r="Y69" s="163">
        <v>0</v>
      </c>
      <c r="Z69" s="163">
        <v>0</v>
      </c>
      <c r="AA69" s="554">
        <v>0</v>
      </c>
      <c r="AB69" s="163">
        <v>0</v>
      </c>
      <c r="AC69" s="554">
        <v>0</v>
      </c>
      <c r="AD69" s="164">
        <v>0.5</v>
      </c>
      <c r="AE69" s="471">
        <v>0</v>
      </c>
    </row>
    <row r="70" spans="1:32" x14ac:dyDescent="0.25">
      <c r="A70" s="2542"/>
      <c r="B70" s="2512"/>
      <c r="C70" s="2523"/>
      <c r="D70" s="248" t="s">
        <v>387</v>
      </c>
      <c r="E70" s="2450"/>
      <c r="F70" s="2540"/>
      <c r="G70" s="2455"/>
      <c r="H70" s="51"/>
      <c r="I70" s="51"/>
      <c r="J70" s="51"/>
      <c r="K70" s="51"/>
      <c r="L70" s="51"/>
      <c r="M70" s="51"/>
      <c r="N70" s="2564"/>
      <c r="O70" s="2471"/>
      <c r="P70" s="2471"/>
      <c r="Q70" s="2471"/>
      <c r="R70" s="2471"/>
      <c r="S70" s="2471"/>
      <c r="T70" s="1195">
        <v>1.5</v>
      </c>
      <c r="U70" s="222">
        <v>1</v>
      </c>
      <c r="V70" s="168">
        <v>1.5</v>
      </c>
      <c r="W70" s="164">
        <v>1</v>
      </c>
      <c r="X70" s="555">
        <v>1.5</v>
      </c>
      <c r="Y70" s="168">
        <v>2</v>
      </c>
      <c r="Z70" s="168">
        <v>1.5</v>
      </c>
      <c r="AA70" s="556">
        <v>1</v>
      </c>
      <c r="AB70" s="164">
        <v>1</v>
      </c>
      <c r="AC70" s="555">
        <v>2</v>
      </c>
      <c r="AD70" s="168">
        <v>1.5</v>
      </c>
      <c r="AE70" s="472">
        <v>1.5</v>
      </c>
    </row>
    <row r="71" spans="1:32" ht="16.5" thickBot="1" x14ac:dyDescent="0.3">
      <c r="A71" s="2542"/>
      <c r="B71" s="2513"/>
      <c r="C71" s="2524"/>
      <c r="D71" s="383" t="s">
        <v>426</v>
      </c>
      <c r="E71" s="2451"/>
      <c r="F71" s="2541"/>
      <c r="G71" s="2456"/>
      <c r="H71" s="96"/>
      <c r="I71" s="96"/>
      <c r="J71" s="96"/>
      <c r="K71" s="96"/>
      <c r="L71" s="96"/>
      <c r="M71" s="96"/>
      <c r="N71" s="2565"/>
      <c r="O71" s="2474"/>
      <c r="P71" s="2474"/>
      <c r="Q71" s="2474"/>
      <c r="R71" s="2474"/>
      <c r="S71" s="2474"/>
      <c r="T71" s="1201">
        <v>3.5</v>
      </c>
      <c r="U71" s="372">
        <v>2</v>
      </c>
      <c r="V71" s="170">
        <v>2.5</v>
      </c>
      <c r="W71" s="470">
        <v>1</v>
      </c>
      <c r="X71" s="832">
        <v>1.5</v>
      </c>
      <c r="Y71" s="470">
        <v>2</v>
      </c>
      <c r="Z71" s="470">
        <v>1.5</v>
      </c>
      <c r="AA71" s="832">
        <v>2</v>
      </c>
      <c r="AB71" s="170">
        <v>4</v>
      </c>
      <c r="AC71" s="830">
        <v>4</v>
      </c>
      <c r="AD71" s="170">
        <v>4</v>
      </c>
      <c r="AE71" s="476">
        <v>3.5</v>
      </c>
    </row>
    <row r="72" spans="1:32" ht="15.75" customHeight="1" x14ac:dyDescent="0.25">
      <c r="A72" s="2542"/>
      <c r="B72" s="2511" t="s">
        <v>515</v>
      </c>
      <c r="C72" s="2522" t="s">
        <v>295</v>
      </c>
      <c r="D72" s="245" t="s">
        <v>362</v>
      </c>
      <c r="E72" s="2450" t="s">
        <v>297</v>
      </c>
      <c r="F72" s="2539"/>
      <c r="G72" s="2454"/>
      <c r="H72" s="93"/>
      <c r="I72" s="93"/>
      <c r="J72" s="95"/>
      <c r="K72" s="95"/>
      <c r="L72" s="95"/>
      <c r="M72" s="217"/>
      <c r="N72" s="2563" t="s">
        <v>427</v>
      </c>
      <c r="O72" s="2468"/>
      <c r="P72" s="2468"/>
      <c r="Q72" s="2468"/>
      <c r="R72" s="2468"/>
      <c r="S72" s="2468"/>
      <c r="T72" s="1191">
        <v>1</v>
      </c>
      <c r="U72" s="374">
        <v>0.98</v>
      </c>
      <c r="V72" s="357">
        <v>0.94</v>
      </c>
      <c r="W72" s="357">
        <v>0.93</v>
      </c>
      <c r="X72" s="699">
        <v>0.9</v>
      </c>
      <c r="Y72" s="398">
        <v>1</v>
      </c>
      <c r="Z72" s="398">
        <v>0.98</v>
      </c>
      <c r="AA72" s="611">
        <v>0.96</v>
      </c>
      <c r="AB72" s="357">
        <v>0.94</v>
      </c>
      <c r="AC72" s="611">
        <v>0.96</v>
      </c>
      <c r="AD72" s="398">
        <v>0.97</v>
      </c>
      <c r="AE72" s="477">
        <v>0.94</v>
      </c>
    </row>
    <row r="73" spans="1:32" x14ac:dyDescent="0.25">
      <c r="A73" s="2542"/>
      <c r="B73" s="2512"/>
      <c r="C73" s="2523"/>
      <c r="D73" s="242" t="s">
        <v>364</v>
      </c>
      <c r="E73" s="2450"/>
      <c r="F73" s="2540"/>
      <c r="G73" s="2455"/>
      <c r="H73" s="83"/>
      <c r="I73" s="83"/>
      <c r="J73" s="92"/>
      <c r="K73" s="92"/>
      <c r="L73" s="92"/>
      <c r="M73" s="215"/>
      <c r="N73" s="2564"/>
      <c r="O73" s="2471"/>
      <c r="P73" s="2471"/>
      <c r="Q73" s="2471"/>
      <c r="R73" s="2471"/>
      <c r="S73" s="2471"/>
      <c r="T73" s="1192">
        <v>6.4</v>
      </c>
      <c r="U73" s="219">
        <v>6.3</v>
      </c>
      <c r="V73" s="399">
        <v>6.4</v>
      </c>
      <c r="W73" s="228">
        <v>5.8</v>
      </c>
      <c r="X73" s="817">
        <v>5.8</v>
      </c>
      <c r="Y73" s="399">
        <v>6.7</v>
      </c>
      <c r="Z73" s="399">
        <v>6.6</v>
      </c>
      <c r="AA73" s="817">
        <v>6.9</v>
      </c>
      <c r="AB73" s="399">
        <v>6.1</v>
      </c>
      <c r="AC73" s="817">
        <v>6.3</v>
      </c>
      <c r="AD73" s="399">
        <v>6.3</v>
      </c>
      <c r="AE73" s="573">
        <v>6.2</v>
      </c>
      <c r="AF73" s="41"/>
    </row>
    <row r="74" spans="1:32" x14ac:dyDescent="0.25">
      <c r="A74" s="2542"/>
      <c r="B74" s="2512"/>
      <c r="C74" s="2523"/>
      <c r="D74" s="99" t="s">
        <v>383</v>
      </c>
      <c r="E74" s="2450"/>
      <c r="F74" s="2540"/>
      <c r="G74" s="2455"/>
      <c r="H74" s="51"/>
      <c r="I74" s="51"/>
      <c r="J74" s="51"/>
      <c r="K74" s="51"/>
      <c r="L74" s="51"/>
      <c r="M74" s="51"/>
      <c r="N74" s="2564"/>
      <c r="O74" s="2471"/>
      <c r="P74" s="2471"/>
      <c r="Q74" s="2471"/>
      <c r="R74" s="2471"/>
      <c r="S74" s="2471"/>
      <c r="T74" s="1193">
        <v>2</v>
      </c>
      <c r="U74" s="222">
        <v>2</v>
      </c>
      <c r="V74" s="164">
        <v>1.5</v>
      </c>
      <c r="W74" s="168">
        <v>3.5</v>
      </c>
      <c r="X74" s="556">
        <v>2</v>
      </c>
      <c r="Y74" s="164">
        <v>3</v>
      </c>
      <c r="Z74" s="163">
        <v>0</v>
      </c>
      <c r="AA74" s="556">
        <v>1</v>
      </c>
      <c r="AB74" s="164">
        <v>1</v>
      </c>
      <c r="AC74" s="556">
        <v>1.5</v>
      </c>
      <c r="AD74" s="164">
        <v>1</v>
      </c>
      <c r="AE74" s="473">
        <v>1.5</v>
      </c>
      <c r="AF74" s="41"/>
    </row>
    <row r="75" spans="1:32" x14ac:dyDescent="0.25">
      <c r="A75" s="2542"/>
      <c r="B75" s="2512"/>
      <c r="C75" s="2523"/>
      <c r="D75" s="248" t="s">
        <v>384</v>
      </c>
      <c r="E75" s="2450"/>
      <c r="F75" s="2540"/>
      <c r="G75" s="2455"/>
      <c r="H75" s="51"/>
      <c r="I75" s="51"/>
      <c r="J75" s="51"/>
      <c r="K75" s="51"/>
      <c r="L75" s="51"/>
      <c r="M75" s="51"/>
      <c r="N75" s="2564"/>
      <c r="O75" s="2471"/>
      <c r="P75" s="2471"/>
      <c r="Q75" s="2471"/>
      <c r="R75" s="2471"/>
      <c r="S75" s="2471"/>
      <c r="T75" s="1193">
        <v>1</v>
      </c>
      <c r="U75" s="221">
        <v>1</v>
      </c>
      <c r="V75" s="167">
        <v>2</v>
      </c>
      <c r="W75" s="168">
        <v>1</v>
      </c>
      <c r="X75" s="557">
        <v>3</v>
      </c>
      <c r="Y75" s="168">
        <v>1</v>
      </c>
      <c r="Z75" s="164">
        <v>1</v>
      </c>
      <c r="AA75" s="554">
        <v>0</v>
      </c>
      <c r="AB75" s="163">
        <v>0</v>
      </c>
      <c r="AC75" s="554">
        <v>0</v>
      </c>
      <c r="AD75" s="163">
        <v>0</v>
      </c>
      <c r="AE75" s="473">
        <v>0.5</v>
      </c>
      <c r="AF75" s="41"/>
    </row>
    <row r="76" spans="1:32" x14ac:dyDescent="0.25">
      <c r="A76" s="2542"/>
      <c r="B76" s="2512"/>
      <c r="C76" s="2523"/>
      <c r="D76" s="248" t="s">
        <v>386</v>
      </c>
      <c r="E76" s="2450"/>
      <c r="F76" s="2540"/>
      <c r="G76" s="2455"/>
      <c r="H76" s="51"/>
      <c r="I76" s="51"/>
      <c r="J76" s="51"/>
      <c r="K76" s="51"/>
      <c r="L76" s="51"/>
      <c r="M76" s="51"/>
      <c r="N76" s="2564"/>
      <c r="O76" s="2471"/>
      <c r="P76" s="2471"/>
      <c r="Q76" s="2471"/>
      <c r="R76" s="2471"/>
      <c r="S76" s="2471"/>
      <c r="T76" s="1193">
        <v>0.5</v>
      </c>
      <c r="U76" s="222">
        <v>0.5</v>
      </c>
      <c r="V76" s="164">
        <v>0.5</v>
      </c>
      <c r="W76" s="163">
        <v>0</v>
      </c>
      <c r="X76" s="554">
        <v>0</v>
      </c>
      <c r="Y76" s="168">
        <v>2</v>
      </c>
      <c r="Z76" s="164">
        <v>1</v>
      </c>
      <c r="AA76" s="556">
        <v>1</v>
      </c>
      <c r="AB76" s="164">
        <v>1</v>
      </c>
      <c r="AC76" s="557">
        <v>2</v>
      </c>
      <c r="AD76" s="164">
        <v>0.5</v>
      </c>
      <c r="AE76" s="471">
        <v>0</v>
      </c>
      <c r="AF76" s="41"/>
    </row>
    <row r="77" spans="1:32" x14ac:dyDescent="0.25">
      <c r="A77" s="2542"/>
      <c r="B77" s="2512"/>
      <c r="C77" s="2523"/>
      <c r="D77" s="248" t="s">
        <v>387</v>
      </c>
      <c r="E77" s="2450"/>
      <c r="F77" s="2540"/>
      <c r="G77" s="2455"/>
      <c r="H77" s="51"/>
      <c r="I77" s="51"/>
      <c r="J77" s="51"/>
      <c r="K77" s="51"/>
      <c r="L77" s="51"/>
      <c r="M77" s="51"/>
      <c r="N77" s="2564"/>
      <c r="O77" s="2471"/>
      <c r="P77" s="2471"/>
      <c r="Q77" s="2471"/>
      <c r="R77" s="2471"/>
      <c r="S77" s="2471"/>
      <c r="T77" s="1195">
        <v>1.5</v>
      </c>
      <c r="U77" s="221">
        <v>1.5</v>
      </c>
      <c r="V77" s="168">
        <v>1.5</v>
      </c>
      <c r="W77" s="164">
        <v>1</v>
      </c>
      <c r="X77" s="555">
        <v>1.5</v>
      </c>
      <c r="Y77" s="168">
        <v>1.5</v>
      </c>
      <c r="Z77" s="164">
        <v>1</v>
      </c>
      <c r="AA77" s="555">
        <v>1.5</v>
      </c>
      <c r="AB77" s="168">
        <v>2</v>
      </c>
      <c r="AC77" s="555">
        <v>1.5</v>
      </c>
      <c r="AD77" s="168">
        <v>1.5</v>
      </c>
      <c r="AE77" s="472">
        <v>2</v>
      </c>
      <c r="AF77" s="41"/>
    </row>
    <row r="78" spans="1:32" ht="16.5" thickBot="1" x14ac:dyDescent="0.3">
      <c r="A78" s="2542"/>
      <c r="B78" s="2513"/>
      <c r="C78" s="2524"/>
      <c r="D78" s="383" t="s">
        <v>426</v>
      </c>
      <c r="E78" s="2451"/>
      <c r="F78" s="2541"/>
      <c r="G78" s="2456"/>
      <c r="H78" s="96"/>
      <c r="I78" s="96"/>
      <c r="J78" s="96"/>
      <c r="K78" s="96"/>
      <c r="L78" s="96"/>
      <c r="M78" s="96"/>
      <c r="N78" s="2565"/>
      <c r="O78" s="2474"/>
      <c r="P78" s="2474"/>
      <c r="Q78" s="2474"/>
      <c r="R78" s="2474"/>
      <c r="S78" s="2474"/>
      <c r="T78" s="1200">
        <v>5</v>
      </c>
      <c r="U78" s="372">
        <v>5</v>
      </c>
      <c r="V78" s="170">
        <v>5.5</v>
      </c>
      <c r="W78" s="170">
        <v>5</v>
      </c>
      <c r="X78" s="830">
        <v>6.5</v>
      </c>
      <c r="Y78" s="173">
        <v>7.5</v>
      </c>
      <c r="Z78" s="170">
        <v>3</v>
      </c>
      <c r="AA78" s="830">
        <v>3.5</v>
      </c>
      <c r="AB78" s="170">
        <v>4</v>
      </c>
      <c r="AC78" s="830">
        <v>5</v>
      </c>
      <c r="AD78" s="170">
        <v>3</v>
      </c>
      <c r="AE78" s="476">
        <v>4</v>
      </c>
      <c r="AF78" s="41"/>
    </row>
    <row r="79" spans="1:32" ht="15.75" customHeight="1" x14ac:dyDescent="0.25">
      <c r="A79" s="2542"/>
      <c r="B79" s="2511" t="s">
        <v>516</v>
      </c>
      <c r="C79" s="2522" t="s">
        <v>295</v>
      </c>
      <c r="D79" s="245" t="s">
        <v>362</v>
      </c>
      <c r="E79" s="2449" t="s">
        <v>297</v>
      </c>
      <c r="F79" s="2539"/>
      <c r="G79" s="2454"/>
      <c r="H79" s="93"/>
      <c r="I79" s="93"/>
      <c r="J79" s="95"/>
      <c r="K79" s="95"/>
      <c r="L79" s="95"/>
      <c r="M79" s="217"/>
      <c r="N79" s="2563" t="s">
        <v>427</v>
      </c>
      <c r="O79" s="2468"/>
      <c r="P79" s="2468"/>
      <c r="Q79" s="2468"/>
      <c r="R79" s="2468"/>
      <c r="S79" s="2468"/>
      <c r="T79" s="1221">
        <v>1.1000000000000001</v>
      </c>
      <c r="U79" s="357">
        <v>0.92</v>
      </c>
      <c r="V79" s="398">
        <v>0.98</v>
      </c>
      <c r="W79" s="398">
        <v>1.04</v>
      </c>
      <c r="X79" s="699">
        <v>1.07</v>
      </c>
      <c r="Y79" s="358">
        <v>1.1200000000000001</v>
      </c>
      <c r="Z79" s="357">
        <v>1.08</v>
      </c>
      <c r="AA79" s="699">
        <v>1.08</v>
      </c>
      <c r="AB79" s="398">
        <v>0.99</v>
      </c>
      <c r="AC79" s="699">
        <v>0.95</v>
      </c>
      <c r="AD79" s="398">
        <v>1.02</v>
      </c>
      <c r="AE79" s="477">
        <v>1.08</v>
      </c>
      <c r="AF79" s="41"/>
    </row>
    <row r="80" spans="1:32" x14ac:dyDescent="0.25">
      <c r="A80" s="2542"/>
      <c r="B80" s="2512"/>
      <c r="C80" s="2523"/>
      <c r="D80" s="242" t="s">
        <v>364</v>
      </c>
      <c r="E80" s="2450"/>
      <c r="F80" s="2540"/>
      <c r="G80" s="2455"/>
      <c r="H80" s="83"/>
      <c r="I80" s="83"/>
      <c r="J80" s="92"/>
      <c r="K80" s="92"/>
      <c r="L80" s="92"/>
      <c r="M80" s="215"/>
      <c r="N80" s="2564"/>
      <c r="O80" s="2471"/>
      <c r="P80" s="2471"/>
      <c r="Q80" s="2471"/>
      <c r="R80" s="2471"/>
      <c r="S80" s="2471"/>
      <c r="T80" s="1222">
        <v>8.6999999999999993</v>
      </c>
      <c r="U80" s="228">
        <v>7.2</v>
      </c>
      <c r="V80" s="399">
        <v>7.6</v>
      </c>
      <c r="W80" s="228">
        <v>7.3</v>
      </c>
      <c r="X80" s="817">
        <v>8.1999999999999993</v>
      </c>
      <c r="Y80" s="399">
        <v>8.1</v>
      </c>
      <c r="Z80" s="399">
        <v>8.1</v>
      </c>
      <c r="AA80" s="817">
        <v>9</v>
      </c>
      <c r="AB80" s="399">
        <v>8.6999999999999993</v>
      </c>
      <c r="AC80" s="817">
        <v>7.6</v>
      </c>
      <c r="AD80" s="399">
        <v>8.4</v>
      </c>
      <c r="AE80" s="573">
        <v>8.6999999999999993</v>
      </c>
      <c r="AF80" s="41"/>
    </row>
    <row r="81" spans="1:32" x14ac:dyDescent="0.25">
      <c r="A81" s="2542"/>
      <c r="B81" s="2512"/>
      <c r="C81" s="2523"/>
      <c r="D81" s="99" t="s">
        <v>383</v>
      </c>
      <c r="E81" s="2450"/>
      <c r="F81" s="2540"/>
      <c r="G81" s="2455"/>
      <c r="H81" s="51"/>
      <c r="I81" s="51"/>
      <c r="J81" s="51"/>
      <c r="K81" s="51"/>
      <c r="L81" s="51"/>
      <c r="M81" s="51"/>
      <c r="N81" s="2564"/>
      <c r="O81" s="2471"/>
      <c r="P81" s="2471"/>
      <c r="Q81" s="2471"/>
      <c r="R81" s="2471"/>
      <c r="S81" s="2471"/>
      <c r="T81" s="1223">
        <v>1.5</v>
      </c>
      <c r="U81" s="168">
        <v>2.5</v>
      </c>
      <c r="V81" s="168">
        <v>2.5</v>
      </c>
      <c r="W81" s="164">
        <v>2</v>
      </c>
      <c r="X81" s="555">
        <v>2.5</v>
      </c>
      <c r="Y81" s="168">
        <v>3</v>
      </c>
      <c r="Z81" s="163">
        <v>0</v>
      </c>
      <c r="AA81" s="554">
        <v>0</v>
      </c>
      <c r="AB81" s="163">
        <v>0.5</v>
      </c>
      <c r="AC81" s="556">
        <v>1.5</v>
      </c>
      <c r="AD81" s="164">
        <v>1</v>
      </c>
      <c r="AE81" s="473">
        <v>1</v>
      </c>
      <c r="AF81" s="41"/>
    </row>
    <row r="82" spans="1:32" x14ac:dyDescent="0.25">
      <c r="A82" s="2542"/>
      <c r="B82" s="2512"/>
      <c r="C82" s="2523"/>
      <c r="D82" s="248" t="s">
        <v>384</v>
      </c>
      <c r="E82" s="2450"/>
      <c r="F82" s="2540"/>
      <c r="G82" s="2455"/>
      <c r="H82" s="51"/>
      <c r="I82" s="51"/>
      <c r="J82" s="51"/>
      <c r="K82" s="51"/>
      <c r="L82" s="51"/>
      <c r="M82" s="51"/>
      <c r="N82" s="2564"/>
      <c r="O82" s="2471"/>
      <c r="P82" s="2471"/>
      <c r="Q82" s="2471"/>
      <c r="R82" s="2471"/>
      <c r="S82" s="2471"/>
      <c r="T82" s="1223">
        <v>1</v>
      </c>
      <c r="U82" s="163">
        <v>0</v>
      </c>
      <c r="V82" s="164">
        <v>0.5</v>
      </c>
      <c r="W82" s="168">
        <v>1</v>
      </c>
      <c r="X82" s="557">
        <v>2.5</v>
      </c>
      <c r="Y82" s="168">
        <v>1.5</v>
      </c>
      <c r="Z82" s="164">
        <v>1</v>
      </c>
      <c r="AA82" s="554">
        <v>0</v>
      </c>
      <c r="AB82" s="163">
        <v>0</v>
      </c>
      <c r="AC82" s="554">
        <v>0</v>
      </c>
      <c r="AD82" s="163">
        <v>0</v>
      </c>
      <c r="AE82" s="473">
        <v>0.5</v>
      </c>
      <c r="AF82" s="41"/>
    </row>
    <row r="83" spans="1:32" x14ac:dyDescent="0.25">
      <c r="A83" s="2542"/>
      <c r="B83" s="2512"/>
      <c r="C83" s="2523"/>
      <c r="D83" s="248" t="s">
        <v>386</v>
      </c>
      <c r="E83" s="2450"/>
      <c r="F83" s="2540"/>
      <c r="G83" s="2455"/>
      <c r="H83" s="51"/>
      <c r="I83" s="51"/>
      <c r="J83" s="51"/>
      <c r="K83" s="51"/>
      <c r="L83" s="51"/>
      <c r="M83" s="51"/>
      <c r="N83" s="2564"/>
      <c r="O83" s="2471"/>
      <c r="P83" s="2471"/>
      <c r="Q83" s="2471"/>
      <c r="R83" s="2471"/>
      <c r="S83" s="2471"/>
      <c r="T83" s="1223">
        <v>0</v>
      </c>
      <c r="U83" s="163">
        <v>0</v>
      </c>
      <c r="V83" s="164">
        <v>0.5</v>
      </c>
      <c r="W83" s="163">
        <v>0</v>
      </c>
      <c r="X83" s="554">
        <v>0</v>
      </c>
      <c r="Y83" s="164">
        <v>1</v>
      </c>
      <c r="Z83" s="164">
        <v>1</v>
      </c>
      <c r="AA83" s="554">
        <v>0</v>
      </c>
      <c r="AB83" s="163">
        <v>0</v>
      </c>
      <c r="AC83" s="554">
        <v>0</v>
      </c>
      <c r="AD83" s="163">
        <v>0</v>
      </c>
      <c r="AE83" s="471">
        <v>0</v>
      </c>
      <c r="AF83" s="41"/>
    </row>
    <row r="84" spans="1:32" x14ac:dyDescent="0.25">
      <c r="A84" s="2542"/>
      <c r="B84" s="2512"/>
      <c r="C84" s="2523"/>
      <c r="D84" s="248" t="s">
        <v>387</v>
      </c>
      <c r="E84" s="2450"/>
      <c r="F84" s="2540"/>
      <c r="G84" s="2455"/>
      <c r="H84" s="51"/>
      <c r="I84" s="51"/>
      <c r="J84" s="51"/>
      <c r="K84" s="51"/>
      <c r="L84" s="51"/>
      <c r="M84" s="51"/>
      <c r="N84" s="2564"/>
      <c r="O84" s="2471"/>
      <c r="P84" s="2471"/>
      <c r="Q84" s="2471"/>
      <c r="R84" s="2471"/>
      <c r="S84" s="2471"/>
      <c r="T84" s="1223">
        <v>1</v>
      </c>
      <c r="U84" s="164">
        <v>1</v>
      </c>
      <c r="V84" s="164">
        <v>1</v>
      </c>
      <c r="W84" s="164">
        <v>1</v>
      </c>
      <c r="X84" s="556">
        <v>0.5</v>
      </c>
      <c r="Y84" s="164">
        <v>0.5</v>
      </c>
      <c r="Z84" s="164">
        <v>1</v>
      </c>
      <c r="AA84" s="556">
        <v>0.5</v>
      </c>
      <c r="AB84" s="164">
        <v>1</v>
      </c>
      <c r="AC84" s="556">
        <v>1</v>
      </c>
      <c r="AD84" s="164">
        <v>0.5</v>
      </c>
      <c r="AE84" s="473">
        <v>1</v>
      </c>
      <c r="AF84" s="41"/>
    </row>
    <row r="85" spans="1:32" ht="16.5" thickBot="1" x14ac:dyDescent="0.3">
      <c r="A85" s="2542"/>
      <c r="B85" s="2513"/>
      <c r="C85" s="2524"/>
      <c r="D85" s="287" t="s">
        <v>426</v>
      </c>
      <c r="E85" s="2451"/>
      <c r="F85" s="2541"/>
      <c r="G85" s="2456"/>
      <c r="H85" s="96"/>
      <c r="I85" s="96"/>
      <c r="J85" s="96"/>
      <c r="K85" s="96"/>
      <c r="L85" s="96"/>
      <c r="M85" s="96"/>
      <c r="N85" s="2565"/>
      <c r="O85" s="2474"/>
      <c r="P85" s="2474"/>
      <c r="Q85" s="2474"/>
      <c r="R85" s="2474"/>
      <c r="S85" s="2474"/>
      <c r="T85" s="1265">
        <v>3.5</v>
      </c>
      <c r="U85" s="170">
        <v>3.5</v>
      </c>
      <c r="V85" s="170">
        <v>4.5</v>
      </c>
      <c r="W85" s="170">
        <v>4</v>
      </c>
      <c r="X85" s="830">
        <v>5.5</v>
      </c>
      <c r="Y85" s="173">
        <v>6</v>
      </c>
      <c r="Z85" s="170">
        <v>3</v>
      </c>
      <c r="AA85" s="830">
        <v>0.5</v>
      </c>
      <c r="AB85" s="470">
        <v>1.5</v>
      </c>
      <c r="AC85" s="830">
        <v>2.5</v>
      </c>
      <c r="AD85" s="470">
        <v>1.5</v>
      </c>
      <c r="AE85" s="476">
        <v>2.5</v>
      </c>
      <c r="AF85" s="41"/>
    </row>
    <row r="86" spans="1:32" ht="15.75" customHeight="1" x14ac:dyDescent="0.25">
      <c r="A86" s="2542"/>
      <c r="B86" s="2511" t="s">
        <v>517</v>
      </c>
      <c r="C86" s="2522" t="s">
        <v>295</v>
      </c>
      <c r="D86" s="245" t="s">
        <v>362</v>
      </c>
      <c r="E86" s="2449" t="s">
        <v>297</v>
      </c>
      <c r="F86" s="2539"/>
      <c r="G86" s="2454"/>
      <c r="H86" s="93"/>
      <c r="I86" s="93"/>
      <c r="J86" s="95"/>
      <c r="K86" s="95"/>
      <c r="L86" s="95"/>
      <c r="M86" s="217"/>
      <c r="N86" s="2563" t="s">
        <v>427</v>
      </c>
      <c r="O86" s="2468"/>
      <c r="P86" s="2468"/>
      <c r="Q86" s="2468"/>
      <c r="R86" s="2468"/>
      <c r="S86" s="2468"/>
      <c r="T86" s="1191">
        <v>1.02</v>
      </c>
      <c r="U86" s="374">
        <v>1.01</v>
      </c>
      <c r="V86" s="357">
        <v>0.93</v>
      </c>
      <c r="W86" s="398">
        <v>1</v>
      </c>
      <c r="X86" s="611">
        <v>0.95</v>
      </c>
      <c r="Y86" s="398">
        <v>0.98</v>
      </c>
      <c r="Z86" s="398">
        <v>1</v>
      </c>
      <c r="AA86" s="611">
        <v>1</v>
      </c>
      <c r="AB86" s="358">
        <v>1.1599999999999999</v>
      </c>
      <c r="AC86" s="611">
        <v>1.01</v>
      </c>
      <c r="AD86" s="398">
        <v>1.01</v>
      </c>
      <c r="AE86" s="474">
        <v>0.96</v>
      </c>
      <c r="AF86" s="41"/>
    </row>
    <row r="87" spans="1:32" x14ac:dyDescent="0.25">
      <c r="A87" s="2542"/>
      <c r="B87" s="2512"/>
      <c r="C87" s="2523"/>
      <c r="D87" s="242" t="s">
        <v>364</v>
      </c>
      <c r="E87" s="2450"/>
      <c r="F87" s="2540"/>
      <c r="G87" s="2455"/>
      <c r="H87" s="83"/>
      <c r="I87" s="83"/>
      <c r="J87" s="92"/>
      <c r="K87" s="92"/>
      <c r="L87" s="92"/>
      <c r="M87" s="215"/>
      <c r="N87" s="2564"/>
      <c r="O87" s="2471"/>
      <c r="P87" s="2471"/>
      <c r="Q87" s="2471"/>
      <c r="R87" s="2471"/>
      <c r="S87" s="2471"/>
      <c r="T87" s="1192">
        <v>6.5</v>
      </c>
      <c r="U87" s="219">
        <v>6.1</v>
      </c>
      <c r="V87" s="399">
        <v>5.8</v>
      </c>
      <c r="W87" s="228">
        <v>6</v>
      </c>
      <c r="X87" s="817">
        <v>5.7</v>
      </c>
      <c r="Y87" s="399">
        <v>5.9</v>
      </c>
      <c r="Z87" s="399">
        <v>6.4</v>
      </c>
      <c r="AA87" s="817">
        <v>6.3</v>
      </c>
      <c r="AB87" s="399">
        <v>6.9</v>
      </c>
      <c r="AC87" s="817">
        <v>6.7</v>
      </c>
      <c r="AD87" s="399">
        <v>10.199999999999999</v>
      </c>
      <c r="AE87" s="573">
        <v>6.2</v>
      </c>
      <c r="AF87" s="41"/>
    </row>
    <row r="88" spans="1:32" x14ac:dyDescent="0.25">
      <c r="A88" s="2542"/>
      <c r="B88" s="2512"/>
      <c r="C88" s="2523"/>
      <c r="D88" s="99" t="s">
        <v>383</v>
      </c>
      <c r="E88" s="2450"/>
      <c r="F88" s="2540"/>
      <c r="G88" s="2455"/>
      <c r="H88" s="51"/>
      <c r="I88" s="51"/>
      <c r="J88" s="51"/>
      <c r="K88" s="51"/>
      <c r="L88" s="51"/>
      <c r="M88" s="51"/>
      <c r="N88" s="2564"/>
      <c r="O88" s="2471"/>
      <c r="P88" s="2471"/>
      <c r="Q88" s="2471"/>
      <c r="R88" s="2471"/>
      <c r="S88" s="2471"/>
      <c r="T88" s="1194">
        <v>3</v>
      </c>
      <c r="U88" s="221">
        <v>3.5</v>
      </c>
      <c r="V88" s="167">
        <v>3.5</v>
      </c>
      <c r="W88" s="168">
        <v>2.5</v>
      </c>
      <c r="X88" s="556">
        <v>1</v>
      </c>
      <c r="Y88" s="164">
        <v>2</v>
      </c>
      <c r="Z88" s="164">
        <v>2</v>
      </c>
      <c r="AA88" s="554">
        <v>0</v>
      </c>
      <c r="AB88" s="163">
        <v>0</v>
      </c>
      <c r="AC88" s="554">
        <v>0</v>
      </c>
      <c r="AD88" s="164">
        <v>1</v>
      </c>
      <c r="AE88" s="471">
        <v>0</v>
      </c>
      <c r="AF88" s="41"/>
    </row>
    <row r="89" spans="1:32" x14ac:dyDescent="0.25">
      <c r="A89" s="2542"/>
      <c r="B89" s="2512"/>
      <c r="C89" s="2523"/>
      <c r="D89" s="248" t="s">
        <v>384</v>
      </c>
      <c r="E89" s="2450"/>
      <c r="F89" s="2540"/>
      <c r="G89" s="2455"/>
      <c r="H89" s="51"/>
      <c r="I89" s="51"/>
      <c r="J89" s="51"/>
      <c r="K89" s="51"/>
      <c r="L89" s="51"/>
      <c r="M89" s="51"/>
      <c r="N89" s="2564"/>
      <c r="O89" s="2471"/>
      <c r="P89" s="2471"/>
      <c r="Q89" s="2471"/>
      <c r="R89" s="2471"/>
      <c r="S89" s="2471"/>
      <c r="T89" s="1194">
        <v>2</v>
      </c>
      <c r="U89" s="376">
        <v>3</v>
      </c>
      <c r="V89" s="164">
        <v>0.5</v>
      </c>
      <c r="W89" s="168">
        <v>1</v>
      </c>
      <c r="X89" s="555">
        <v>1</v>
      </c>
      <c r="Y89" s="168">
        <v>1</v>
      </c>
      <c r="Z89" s="164">
        <v>1</v>
      </c>
      <c r="AA89" s="556">
        <v>2</v>
      </c>
      <c r="AB89" s="163">
        <v>0</v>
      </c>
      <c r="AC89" s="554">
        <v>0</v>
      </c>
      <c r="AD89" s="163">
        <v>0</v>
      </c>
      <c r="AE89" s="471">
        <v>0</v>
      </c>
      <c r="AF89" s="41"/>
    </row>
    <row r="90" spans="1:32" x14ac:dyDescent="0.25">
      <c r="A90" s="2542"/>
      <c r="B90" s="2512"/>
      <c r="C90" s="2523"/>
      <c r="D90" s="248" t="s">
        <v>386</v>
      </c>
      <c r="E90" s="2450"/>
      <c r="F90" s="2540"/>
      <c r="G90" s="2455"/>
      <c r="H90" s="51"/>
      <c r="I90" s="51"/>
      <c r="J90" s="51"/>
      <c r="K90" s="51"/>
      <c r="L90" s="51"/>
      <c r="M90" s="51"/>
      <c r="N90" s="2564"/>
      <c r="O90" s="2471"/>
      <c r="P90" s="2471"/>
      <c r="Q90" s="2471"/>
      <c r="R90" s="2471"/>
      <c r="S90" s="2471"/>
      <c r="T90" s="1194">
        <v>3</v>
      </c>
      <c r="U90" s="376">
        <v>3</v>
      </c>
      <c r="V90" s="163">
        <v>0</v>
      </c>
      <c r="W90" s="163">
        <v>0</v>
      </c>
      <c r="X90" s="554">
        <v>0</v>
      </c>
      <c r="Y90" s="164">
        <v>1</v>
      </c>
      <c r="Z90" s="164">
        <v>0.5</v>
      </c>
      <c r="AA90" s="556">
        <v>1</v>
      </c>
      <c r="AB90" s="164">
        <v>1</v>
      </c>
      <c r="AC90" s="556">
        <v>0.5</v>
      </c>
      <c r="AD90" s="167">
        <v>2</v>
      </c>
      <c r="AE90" s="473">
        <v>0.5</v>
      </c>
      <c r="AF90" s="41"/>
    </row>
    <row r="91" spans="1:32" x14ac:dyDescent="0.25">
      <c r="A91" s="2542"/>
      <c r="B91" s="2512"/>
      <c r="C91" s="2523"/>
      <c r="D91" s="248" t="s">
        <v>387</v>
      </c>
      <c r="E91" s="2450"/>
      <c r="F91" s="2540"/>
      <c r="G91" s="2455"/>
      <c r="H91" s="51"/>
      <c r="I91" s="51"/>
      <c r="J91" s="51"/>
      <c r="K91" s="51"/>
      <c r="L91" s="51"/>
      <c r="M91" s="51"/>
      <c r="N91" s="2564"/>
      <c r="O91" s="2471"/>
      <c r="P91" s="2471"/>
      <c r="Q91" s="2471"/>
      <c r="R91" s="2471"/>
      <c r="S91" s="2471"/>
      <c r="T91" s="1194">
        <v>2</v>
      </c>
      <c r="U91" s="221">
        <v>1.5</v>
      </c>
      <c r="V91" s="164">
        <v>1</v>
      </c>
      <c r="W91" s="164">
        <v>1</v>
      </c>
      <c r="X91" s="556">
        <v>0.5</v>
      </c>
      <c r="Y91" s="164">
        <v>1</v>
      </c>
      <c r="Z91" s="164">
        <v>1</v>
      </c>
      <c r="AA91" s="555">
        <v>1.5</v>
      </c>
      <c r="AB91" s="167">
        <v>2.5</v>
      </c>
      <c r="AC91" s="557">
        <v>3</v>
      </c>
      <c r="AD91" s="167">
        <v>2.5</v>
      </c>
      <c r="AE91" s="475">
        <v>3</v>
      </c>
      <c r="AF91" s="41"/>
    </row>
    <row r="92" spans="1:32" ht="16.5" thickBot="1" x14ac:dyDescent="0.3">
      <c r="A92" s="2542"/>
      <c r="B92" s="2513"/>
      <c r="C92" s="2524"/>
      <c r="D92" s="383" t="s">
        <v>426</v>
      </c>
      <c r="E92" s="2451"/>
      <c r="F92" s="2541"/>
      <c r="G92" s="2456"/>
      <c r="H92" s="96"/>
      <c r="I92" s="96"/>
      <c r="J92" s="96"/>
      <c r="K92" s="96"/>
      <c r="L92" s="96"/>
      <c r="M92" s="96"/>
      <c r="N92" s="2565"/>
      <c r="O92" s="2474"/>
      <c r="P92" s="2474"/>
      <c r="Q92" s="2474"/>
      <c r="R92" s="2474"/>
      <c r="S92" s="2474"/>
      <c r="T92" s="1230">
        <v>10</v>
      </c>
      <c r="U92" s="642">
        <v>11</v>
      </c>
      <c r="V92" s="170">
        <v>5</v>
      </c>
      <c r="W92" s="170">
        <v>4.5</v>
      </c>
      <c r="X92" s="830">
        <v>2.5</v>
      </c>
      <c r="Y92" s="170">
        <v>5</v>
      </c>
      <c r="Z92" s="170">
        <v>4.5</v>
      </c>
      <c r="AA92" s="830">
        <v>4.5</v>
      </c>
      <c r="AB92" s="170">
        <v>3.5</v>
      </c>
      <c r="AC92" s="830">
        <v>3.5</v>
      </c>
      <c r="AD92" s="170">
        <v>5.5</v>
      </c>
      <c r="AE92" s="476">
        <v>3.5</v>
      </c>
      <c r="AF92" s="41"/>
    </row>
    <row r="93" spans="1:32" ht="15.75" customHeight="1" x14ac:dyDescent="0.25">
      <c r="A93" s="2542"/>
      <c r="B93" s="2511" t="s">
        <v>518</v>
      </c>
      <c r="C93" s="2522" t="s">
        <v>295</v>
      </c>
      <c r="D93" s="245" t="s">
        <v>362</v>
      </c>
      <c r="E93" s="2449" t="s">
        <v>297</v>
      </c>
      <c r="F93" s="2539"/>
      <c r="G93" s="2454"/>
      <c r="H93" s="93"/>
      <c r="I93" s="93"/>
      <c r="J93" s="95"/>
      <c r="K93" s="95"/>
      <c r="L93" s="95"/>
      <c r="M93" s="217"/>
      <c r="N93" s="2563" t="s">
        <v>427</v>
      </c>
      <c r="O93" s="2468"/>
      <c r="P93" s="2468"/>
      <c r="Q93" s="2468"/>
      <c r="R93" s="2468"/>
      <c r="S93" s="2468"/>
      <c r="T93" s="1191">
        <v>1.04</v>
      </c>
      <c r="U93" s="374">
        <v>1.03</v>
      </c>
      <c r="V93" s="398">
        <v>1.02</v>
      </c>
      <c r="W93" s="358">
        <v>1.25</v>
      </c>
      <c r="X93" s="699">
        <v>1.0900000000000001</v>
      </c>
      <c r="Y93" s="398">
        <v>1.05</v>
      </c>
      <c r="Z93" s="358">
        <v>1.1299999999999999</v>
      </c>
      <c r="AA93" s="699">
        <v>1.08</v>
      </c>
      <c r="AB93" s="357">
        <v>1.08</v>
      </c>
      <c r="AC93" s="697">
        <v>1.1399999999999999</v>
      </c>
      <c r="AD93" s="357">
        <v>1.1000000000000001</v>
      </c>
      <c r="AE93" s="474">
        <v>1</v>
      </c>
      <c r="AF93" s="41"/>
    </row>
    <row r="94" spans="1:32" x14ac:dyDescent="0.25">
      <c r="A94" s="2542"/>
      <c r="B94" s="2512"/>
      <c r="C94" s="2523"/>
      <c r="D94" s="242" t="s">
        <v>364</v>
      </c>
      <c r="E94" s="2450"/>
      <c r="F94" s="2540"/>
      <c r="G94" s="2455"/>
      <c r="H94" s="83"/>
      <c r="I94" s="83"/>
      <c r="J94" s="92"/>
      <c r="K94" s="92"/>
      <c r="L94" s="92"/>
      <c r="M94" s="215"/>
      <c r="N94" s="2564"/>
      <c r="O94" s="2471"/>
      <c r="P94" s="2471"/>
      <c r="Q94" s="2471"/>
      <c r="R94" s="2471"/>
      <c r="S94" s="2471"/>
      <c r="T94" s="1192">
        <v>7</v>
      </c>
      <c r="U94" s="219">
        <v>6.9</v>
      </c>
      <c r="V94" s="399">
        <v>7</v>
      </c>
      <c r="W94" s="228">
        <v>7.4</v>
      </c>
      <c r="X94" s="817">
        <v>6.4</v>
      </c>
      <c r="Y94" s="399">
        <v>6.7</v>
      </c>
      <c r="Z94" s="399">
        <v>6.9</v>
      </c>
      <c r="AA94" s="817">
        <v>6.8</v>
      </c>
      <c r="AB94" s="399">
        <v>6.6</v>
      </c>
      <c r="AC94" s="817">
        <v>7</v>
      </c>
      <c r="AD94" s="399">
        <v>7.1</v>
      </c>
      <c r="AE94" s="573">
        <v>6.3</v>
      </c>
      <c r="AF94" s="41"/>
    </row>
    <row r="95" spans="1:32" x14ac:dyDescent="0.25">
      <c r="A95" s="2542"/>
      <c r="B95" s="2512"/>
      <c r="C95" s="2523"/>
      <c r="D95" s="99" t="s">
        <v>383</v>
      </c>
      <c r="E95" s="2450"/>
      <c r="F95" s="2540"/>
      <c r="G95" s="2455"/>
      <c r="H95" s="51"/>
      <c r="I95" s="51"/>
      <c r="J95" s="51"/>
      <c r="K95" s="51"/>
      <c r="L95" s="51"/>
      <c r="M95" s="51"/>
      <c r="N95" s="2564"/>
      <c r="O95" s="2471"/>
      <c r="P95" s="2471"/>
      <c r="Q95" s="2471"/>
      <c r="R95" s="2471"/>
      <c r="S95" s="2471"/>
      <c r="T95" s="1193">
        <v>2</v>
      </c>
      <c r="U95" s="222">
        <v>1.5</v>
      </c>
      <c r="V95" s="164">
        <v>1</v>
      </c>
      <c r="W95" s="164">
        <v>1</v>
      </c>
      <c r="X95" s="556">
        <v>2</v>
      </c>
      <c r="Y95" s="168">
        <v>3</v>
      </c>
      <c r="Z95" s="164">
        <v>2</v>
      </c>
      <c r="AA95" s="556">
        <v>1</v>
      </c>
      <c r="AB95" s="164">
        <v>1.5</v>
      </c>
      <c r="AC95" s="556">
        <v>2</v>
      </c>
      <c r="AD95" s="164">
        <v>1</v>
      </c>
      <c r="AE95" s="473">
        <v>1</v>
      </c>
      <c r="AF95" s="41"/>
    </row>
    <row r="96" spans="1:32" x14ac:dyDescent="0.25">
      <c r="A96" s="2542"/>
      <c r="B96" s="2512"/>
      <c r="C96" s="2523"/>
      <c r="D96" s="248" t="s">
        <v>384</v>
      </c>
      <c r="E96" s="2450"/>
      <c r="F96" s="2540"/>
      <c r="G96" s="2455"/>
      <c r="H96" s="51"/>
      <c r="I96" s="51"/>
      <c r="J96" s="51"/>
      <c r="K96" s="51"/>
      <c r="L96" s="51"/>
      <c r="M96" s="51"/>
      <c r="N96" s="2564"/>
      <c r="O96" s="2471"/>
      <c r="P96" s="2471"/>
      <c r="Q96" s="2471"/>
      <c r="R96" s="2471"/>
      <c r="S96" s="2471"/>
      <c r="T96" s="1195">
        <v>1.5</v>
      </c>
      <c r="U96" s="220">
        <v>0</v>
      </c>
      <c r="V96" s="163">
        <v>0</v>
      </c>
      <c r="W96" s="163">
        <v>0</v>
      </c>
      <c r="X96" s="556">
        <v>0.5</v>
      </c>
      <c r="Y96" s="163">
        <v>0</v>
      </c>
      <c r="Z96" s="163">
        <v>0</v>
      </c>
      <c r="AA96" s="554">
        <v>0</v>
      </c>
      <c r="AB96" s="163">
        <v>0</v>
      </c>
      <c r="AC96" s="554">
        <v>0</v>
      </c>
      <c r="AD96" s="164">
        <v>0.5</v>
      </c>
      <c r="AE96" s="472">
        <v>1.5</v>
      </c>
      <c r="AF96" s="41"/>
    </row>
    <row r="97" spans="1:32" x14ac:dyDescent="0.25">
      <c r="A97" s="2542"/>
      <c r="B97" s="2512"/>
      <c r="C97" s="2523"/>
      <c r="D97" s="248" t="s">
        <v>386</v>
      </c>
      <c r="E97" s="2450"/>
      <c r="F97" s="2540"/>
      <c r="G97" s="2455"/>
      <c r="H97" s="51"/>
      <c r="I97" s="51"/>
      <c r="J97" s="51"/>
      <c r="K97" s="51"/>
      <c r="L97" s="51"/>
      <c r="M97" s="51"/>
      <c r="N97" s="2564"/>
      <c r="O97" s="2471"/>
      <c r="P97" s="2471"/>
      <c r="Q97" s="2471"/>
      <c r="R97" s="2471"/>
      <c r="S97" s="2471"/>
      <c r="T97" s="1194">
        <v>3</v>
      </c>
      <c r="U97" s="220">
        <v>0</v>
      </c>
      <c r="V97" s="167">
        <v>3</v>
      </c>
      <c r="W97" s="163">
        <v>0</v>
      </c>
      <c r="X97" s="557">
        <v>3</v>
      </c>
      <c r="Y97" s="163">
        <v>0</v>
      </c>
      <c r="Z97" s="164">
        <v>1</v>
      </c>
      <c r="AA97" s="554">
        <v>0</v>
      </c>
      <c r="AB97" s="163">
        <v>0</v>
      </c>
      <c r="AC97" s="554">
        <v>0</v>
      </c>
      <c r="AD97" s="163">
        <v>0</v>
      </c>
      <c r="AE97" s="475">
        <v>2</v>
      </c>
      <c r="AF97" s="41"/>
    </row>
    <row r="98" spans="1:32" x14ac:dyDescent="0.25">
      <c r="A98" s="2542"/>
      <c r="B98" s="2512"/>
      <c r="C98" s="2523"/>
      <c r="D98" s="248" t="s">
        <v>387</v>
      </c>
      <c r="E98" s="2450"/>
      <c r="F98" s="2540"/>
      <c r="G98" s="2455"/>
      <c r="H98" s="51"/>
      <c r="I98" s="51"/>
      <c r="J98" s="51"/>
      <c r="K98" s="51"/>
      <c r="L98" s="51"/>
      <c r="M98" s="51"/>
      <c r="N98" s="2564"/>
      <c r="O98" s="2471"/>
      <c r="P98" s="2471"/>
      <c r="Q98" s="2471"/>
      <c r="R98" s="2471"/>
      <c r="S98" s="2471"/>
      <c r="T98" s="1194">
        <v>2</v>
      </c>
      <c r="U98" s="221">
        <v>2</v>
      </c>
      <c r="V98" s="167">
        <v>2.5</v>
      </c>
      <c r="W98" s="167">
        <v>2.5</v>
      </c>
      <c r="X98" s="555">
        <v>1.5</v>
      </c>
      <c r="Y98" s="168">
        <v>2</v>
      </c>
      <c r="Z98" s="167">
        <v>3.5</v>
      </c>
      <c r="AA98" s="555">
        <v>1.5</v>
      </c>
      <c r="AB98" s="167">
        <v>2.5</v>
      </c>
      <c r="AC98" s="555">
        <v>2</v>
      </c>
      <c r="AD98" s="168">
        <v>2</v>
      </c>
      <c r="AE98" s="472">
        <v>2</v>
      </c>
      <c r="AF98" s="41"/>
    </row>
    <row r="99" spans="1:32" ht="16.5" thickBot="1" x14ac:dyDescent="0.3">
      <c r="A99" s="2542"/>
      <c r="B99" s="2513"/>
      <c r="C99" s="2524"/>
      <c r="D99" s="287" t="s">
        <v>426</v>
      </c>
      <c r="E99" s="2451"/>
      <c r="F99" s="2541"/>
      <c r="G99" s="2456"/>
      <c r="H99" s="96"/>
      <c r="I99" s="96"/>
      <c r="J99" s="96"/>
      <c r="K99" s="96"/>
      <c r="L99" s="96"/>
      <c r="M99" s="96"/>
      <c r="N99" s="2565"/>
      <c r="O99" s="2474"/>
      <c r="P99" s="2474"/>
      <c r="Q99" s="2474"/>
      <c r="R99" s="2474"/>
      <c r="S99" s="2474"/>
      <c r="T99" s="1196">
        <v>8.5</v>
      </c>
      <c r="U99" s="372">
        <v>3.5</v>
      </c>
      <c r="V99" s="173">
        <v>6.5</v>
      </c>
      <c r="W99" s="170">
        <v>3.5</v>
      </c>
      <c r="X99" s="831">
        <v>7</v>
      </c>
      <c r="Y99" s="170">
        <v>5</v>
      </c>
      <c r="Z99" s="173">
        <v>6.5</v>
      </c>
      <c r="AA99" s="830">
        <v>2.5</v>
      </c>
      <c r="AB99" s="170">
        <v>4</v>
      </c>
      <c r="AC99" s="830">
        <v>4</v>
      </c>
      <c r="AD99" s="170">
        <v>3.5</v>
      </c>
      <c r="AE99" s="476">
        <v>6.5</v>
      </c>
      <c r="AF99" s="41"/>
    </row>
    <row r="100" spans="1:32" x14ac:dyDescent="0.25">
      <c r="A100" s="2542"/>
      <c r="B100" s="2511" t="s">
        <v>442</v>
      </c>
      <c r="C100" s="2522" t="s">
        <v>295</v>
      </c>
      <c r="D100" s="245" t="s">
        <v>362</v>
      </c>
      <c r="E100" s="2450" t="s">
        <v>297</v>
      </c>
      <c r="F100" s="460"/>
      <c r="G100" s="451"/>
      <c r="H100" s="197"/>
      <c r="I100" s="197"/>
      <c r="J100" s="197"/>
      <c r="K100" s="197"/>
      <c r="L100" s="197"/>
      <c r="M100" s="615"/>
      <c r="N100" s="446"/>
      <c r="O100" s="446"/>
      <c r="P100" s="446"/>
      <c r="Q100" s="446"/>
      <c r="R100" s="446"/>
      <c r="S100" s="1137"/>
      <c r="T100" s="1191">
        <v>0.98</v>
      </c>
      <c r="U100" s="374">
        <v>0.97</v>
      </c>
      <c r="V100" s="398">
        <v>0.98</v>
      </c>
      <c r="W100" s="398">
        <v>1.04</v>
      </c>
      <c r="X100" s="611">
        <v>1.04</v>
      </c>
      <c r="Y100" s="398">
        <v>0.96</v>
      </c>
      <c r="Z100" s="398">
        <v>1.02</v>
      </c>
      <c r="AA100" s="611">
        <v>0.99</v>
      </c>
      <c r="AB100" s="398">
        <v>1.01</v>
      </c>
      <c r="AC100" s="611">
        <v>0.97</v>
      </c>
      <c r="AD100" s="398">
        <v>0.97</v>
      </c>
      <c r="AE100" s="474">
        <v>1</v>
      </c>
      <c r="AF100" s="41"/>
    </row>
    <row r="101" spans="1:32" x14ac:dyDescent="0.25">
      <c r="A101" s="2542"/>
      <c r="B101" s="2512"/>
      <c r="C101" s="2523"/>
      <c r="D101" s="242" t="s">
        <v>364</v>
      </c>
      <c r="E101" s="2450"/>
      <c r="F101" s="461"/>
      <c r="G101" s="452"/>
      <c r="H101" s="199"/>
      <c r="I101" s="199"/>
      <c r="J101" s="199"/>
      <c r="K101" s="199"/>
      <c r="L101" s="199"/>
      <c r="M101" s="295"/>
      <c r="N101" s="447"/>
      <c r="O101" s="447"/>
      <c r="P101" s="447"/>
      <c r="Q101" s="447"/>
      <c r="R101" s="447"/>
      <c r="S101" s="1138"/>
      <c r="T101" s="1229">
        <v>5.0999999999999996</v>
      </c>
      <c r="U101" s="219">
        <v>5.2</v>
      </c>
      <c r="V101" s="399">
        <v>5.2</v>
      </c>
      <c r="W101" s="228">
        <v>5.2</v>
      </c>
      <c r="X101" s="817">
        <v>5.5</v>
      </c>
      <c r="Y101" s="399">
        <v>5.2</v>
      </c>
      <c r="Z101" s="399">
        <v>5.5</v>
      </c>
      <c r="AA101" s="817">
        <v>5.4</v>
      </c>
      <c r="AB101" s="399">
        <v>5.2</v>
      </c>
      <c r="AC101" s="817">
        <v>5.0999999999999996</v>
      </c>
      <c r="AD101" s="399">
        <v>5.0999999999999996</v>
      </c>
      <c r="AE101" s="573">
        <v>5.3</v>
      </c>
      <c r="AF101" s="41"/>
    </row>
    <row r="102" spans="1:32" x14ac:dyDescent="0.25">
      <c r="A102" s="2542"/>
      <c r="B102" s="2512"/>
      <c r="C102" s="2523"/>
      <c r="D102" s="99" t="s">
        <v>383</v>
      </c>
      <c r="E102" s="2450"/>
      <c r="F102" s="461"/>
      <c r="G102" s="452"/>
      <c r="H102" s="199"/>
      <c r="I102" s="199"/>
      <c r="J102" s="199"/>
      <c r="K102" s="199"/>
      <c r="L102" s="199"/>
      <c r="M102" s="295"/>
      <c r="N102" s="447"/>
      <c r="O102" s="447"/>
      <c r="P102" s="447"/>
      <c r="Q102" s="447"/>
      <c r="R102" s="447"/>
      <c r="S102" s="1138"/>
      <c r="T102" s="1193">
        <v>1.5</v>
      </c>
      <c r="U102" s="222">
        <v>1.5</v>
      </c>
      <c r="V102" s="164">
        <v>1.5</v>
      </c>
      <c r="W102" s="164">
        <v>1</v>
      </c>
      <c r="X102" s="555">
        <v>2.5</v>
      </c>
      <c r="Y102" s="168">
        <v>1.5</v>
      </c>
      <c r="Z102" s="164">
        <v>1</v>
      </c>
      <c r="AA102" s="554">
        <v>0</v>
      </c>
      <c r="AB102" s="168">
        <v>2.5</v>
      </c>
      <c r="AC102" s="556">
        <v>1</v>
      </c>
      <c r="AD102" s="164">
        <v>1.5</v>
      </c>
      <c r="AE102" s="473">
        <v>1</v>
      </c>
      <c r="AF102" s="41"/>
    </row>
    <row r="103" spans="1:32" x14ac:dyDescent="0.25">
      <c r="A103" s="2542"/>
      <c r="B103" s="2512"/>
      <c r="C103" s="2523"/>
      <c r="D103" s="248" t="s">
        <v>384</v>
      </c>
      <c r="E103" s="2450"/>
      <c r="F103" s="461"/>
      <c r="G103" s="452"/>
      <c r="H103" s="199"/>
      <c r="I103" s="199"/>
      <c r="J103" s="199"/>
      <c r="K103" s="199"/>
      <c r="L103" s="199"/>
      <c r="M103" s="295"/>
      <c r="N103" s="447"/>
      <c r="O103" s="447"/>
      <c r="P103" s="447"/>
      <c r="Q103" s="447"/>
      <c r="R103" s="447"/>
      <c r="S103" s="1138"/>
      <c r="T103" s="1193">
        <v>0</v>
      </c>
      <c r="U103" s="220">
        <v>0</v>
      </c>
      <c r="V103" s="163">
        <v>0</v>
      </c>
      <c r="W103" s="163">
        <v>0</v>
      </c>
      <c r="X103" s="554">
        <v>0</v>
      </c>
      <c r="Y103" s="163">
        <v>0</v>
      </c>
      <c r="Z103" s="163">
        <v>0</v>
      </c>
      <c r="AA103" s="554">
        <v>0</v>
      </c>
      <c r="AB103" s="163">
        <v>0</v>
      </c>
      <c r="AC103" s="554">
        <v>0</v>
      </c>
      <c r="AD103" s="167">
        <v>2</v>
      </c>
      <c r="AE103" s="472">
        <v>1</v>
      </c>
      <c r="AF103" s="41"/>
    </row>
    <row r="104" spans="1:32" x14ac:dyDescent="0.25">
      <c r="A104" s="2542"/>
      <c r="B104" s="2512"/>
      <c r="C104" s="2523"/>
      <c r="D104" s="248" t="s">
        <v>386</v>
      </c>
      <c r="E104" s="2450"/>
      <c r="F104" s="461"/>
      <c r="G104" s="452"/>
      <c r="H104" s="199"/>
      <c r="I104" s="199"/>
      <c r="J104" s="199"/>
      <c r="K104" s="199"/>
      <c r="L104" s="199"/>
      <c r="M104" s="295"/>
      <c r="N104" s="447"/>
      <c r="O104" s="447"/>
      <c r="P104" s="447"/>
      <c r="Q104" s="447"/>
      <c r="R104" s="447"/>
      <c r="S104" s="1138"/>
      <c r="T104" s="1447">
        <v>1</v>
      </c>
      <c r="U104" s="1157">
        <v>1</v>
      </c>
      <c r="V104" s="1189">
        <v>1</v>
      </c>
      <c r="W104" s="400">
        <v>1.5</v>
      </c>
      <c r="X104" s="1197">
        <v>1</v>
      </c>
      <c r="Y104" s="1189">
        <v>1</v>
      </c>
      <c r="Z104" s="400">
        <v>2</v>
      </c>
      <c r="AA104" s="1197">
        <v>1</v>
      </c>
      <c r="AB104" s="1446">
        <v>0</v>
      </c>
      <c r="AC104" s="1197">
        <v>1</v>
      </c>
      <c r="AD104" s="1458">
        <v>2.5</v>
      </c>
      <c r="AE104" s="1468">
        <v>2.5</v>
      </c>
      <c r="AF104" s="41"/>
    </row>
    <row r="105" spans="1:32" x14ac:dyDescent="0.25">
      <c r="A105" s="2542"/>
      <c r="B105" s="2512"/>
      <c r="C105" s="2523"/>
      <c r="D105" s="248" t="s">
        <v>387</v>
      </c>
      <c r="E105" s="2450"/>
      <c r="F105" s="461"/>
      <c r="G105" s="452"/>
      <c r="H105" s="199"/>
      <c r="I105" s="199"/>
      <c r="J105" s="199"/>
      <c r="K105" s="199"/>
      <c r="L105" s="199"/>
      <c r="M105" s="295"/>
      <c r="N105" s="447"/>
      <c r="O105" s="447"/>
      <c r="P105" s="447"/>
      <c r="Q105" s="447"/>
      <c r="R105" s="447"/>
      <c r="S105" s="1138"/>
      <c r="T105" s="1193">
        <v>1</v>
      </c>
      <c r="U105" s="222">
        <v>1</v>
      </c>
      <c r="V105" s="168">
        <v>1.5</v>
      </c>
      <c r="W105" s="164">
        <v>0.5</v>
      </c>
      <c r="X105" s="168">
        <v>1.5</v>
      </c>
      <c r="Y105" s="168">
        <v>1.5</v>
      </c>
      <c r="Z105" s="164">
        <v>1</v>
      </c>
      <c r="AA105" s="164">
        <v>1</v>
      </c>
      <c r="AB105" s="168">
        <v>2</v>
      </c>
      <c r="AC105" s="164">
        <v>1</v>
      </c>
      <c r="AD105" s="168">
        <v>1.5</v>
      </c>
      <c r="AE105" s="472">
        <v>1.5</v>
      </c>
      <c r="AF105" s="41"/>
    </row>
    <row r="106" spans="1:32" ht="16.5" thickBot="1" x14ac:dyDescent="0.3">
      <c r="A106" s="2542"/>
      <c r="B106" s="2513"/>
      <c r="C106" s="2524"/>
      <c r="D106" s="287" t="s">
        <v>426</v>
      </c>
      <c r="E106" s="2451"/>
      <c r="F106" s="462"/>
      <c r="G106" s="453"/>
      <c r="H106" s="616"/>
      <c r="I106" s="616"/>
      <c r="J106" s="616"/>
      <c r="K106" s="616"/>
      <c r="L106" s="616"/>
      <c r="M106" s="617"/>
      <c r="N106" s="459"/>
      <c r="O106" s="459"/>
      <c r="P106" s="459"/>
      <c r="Q106" s="459"/>
      <c r="R106" s="459"/>
      <c r="S106" s="1139"/>
      <c r="T106" s="1453">
        <v>3.5</v>
      </c>
      <c r="U106" s="1454">
        <v>3.5</v>
      </c>
      <c r="V106" s="1455">
        <v>4</v>
      </c>
      <c r="W106" s="1455">
        <v>3</v>
      </c>
      <c r="X106" s="1456">
        <v>5</v>
      </c>
      <c r="Y106" s="1455">
        <v>4</v>
      </c>
      <c r="Z106" s="1455">
        <v>4</v>
      </c>
      <c r="AA106" s="1456">
        <v>2</v>
      </c>
      <c r="AB106" s="1455">
        <v>4</v>
      </c>
      <c r="AC106" s="1456">
        <v>3</v>
      </c>
      <c r="AD106" s="1459">
        <v>7.5</v>
      </c>
      <c r="AE106" s="1457">
        <v>6</v>
      </c>
      <c r="AF106" s="41"/>
    </row>
    <row r="107" spans="1:32" ht="15.75" customHeight="1" x14ac:dyDescent="0.25">
      <c r="A107" s="2542"/>
      <c r="B107" s="2511" t="s">
        <v>441</v>
      </c>
      <c r="C107" s="2522" t="s">
        <v>295</v>
      </c>
      <c r="D107" s="245" t="s">
        <v>362</v>
      </c>
      <c r="E107" s="2449" t="s">
        <v>297</v>
      </c>
      <c r="F107" s="2539"/>
      <c r="G107" s="2454"/>
      <c r="H107" s="93"/>
      <c r="I107" s="93"/>
      <c r="J107" s="95"/>
      <c r="K107" s="95"/>
      <c r="L107" s="95"/>
      <c r="M107" s="166"/>
      <c r="N107" s="2468" t="s">
        <v>427</v>
      </c>
      <c r="O107" s="2468"/>
      <c r="P107" s="2468"/>
      <c r="Q107" s="2468"/>
      <c r="R107" s="2468"/>
      <c r="S107" s="2468"/>
      <c r="T107" s="1281">
        <v>0.98</v>
      </c>
      <c r="U107" s="952">
        <v>1.03</v>
      </c>
      <c r="V107" s="951">
        <v>1.05</v>
      </c>
      <c r="W107" s="959">
        <v>1.08</v>
      </c>
      <c r="X107" s="943">
        <v>1.05</v>
      </c>
      <c r="Y107" s="951">
        <v>0.99</v>
      </c>
      <c r="Z107" s="959">
        <v>1.06</v>
      </c>
      <c r="AA107" s="943">
        <v>1.02</v>
      </c>
      <c r="AB107" s="954">
        <v>1.1000000000000001</v>
      </c>
      <c r="AC107" s="943">
        <v>1.03</v>
      </c>
      <c r="AD107" s="959">
        <v>1.08</v>
      </c>
      <c r="AE107" s="1207">
        <v>1.06</v>
      </c>
      <c r="AF107" s="41"/>
    </row>
    <row r="108" spans="1:32" x14ac:dyDescent="0.25">
      <c r="A108" s="2542"/>
      <c r="B108" s="2512"/>
      <c r="C108" s="2523"/>
      <c r="D108" s="242" t="s">
        <v>364</v>
      </c>
      <c r="E108" s="2450"/>
      <c r="F108" s="2540"/>
      <c r="G108" s="2455"/>
      <c r="H108" s="83"/>
      <c r="I108" s="83"/>
      <c r="J108" s="92"/>
      <c r="K108" s="92"/>
      <c r="L108" s="92"/>
      <c r="M108" s="161"/>
      <c r="N108" s="2471"/>
      <c r="O108" s="2471"/>
      <c r="P108" s="2471"/>
      <c r="Q108" s="2471"/>
      <c r="R108" s="2471"/>
      <c r="S108" s="2471"/>
      <c r="T108" s="1192">
        <v>5.6</v>
      </c>
      <c r="U108" s="219">
        <v>5.8</v>
      </c>
      <c r="V108" s="399">
        <v>5.8</v>
      </c>
      <c r="W108" s="228">
        <v>6.1</v>
      </c>
      <c r="X108" s="817">
        <v>6</v>
      </c>
      <c r="Y108" s="399">
        <v>5.8</v>
      </c>
      <c r="Z108" s="399">
        <v>6.5</v>
      </c>
      <c r="AA108" s="817">
        <v>6.3</v>
      </c>
      <c r="AB108" s="399">
        <v>6.4</v>
      </c>
      <c r="AC108" s="817">
        <v>5.7</v>
      </c>
      <c r="AD108" s="399">
        <v>6.1</v>
      </c>
      <c r="AE108" s="573">
        <v>5.8</v>
      </c>
      <c r="AF108" s="41"/>
    </row>
    <row r="109" spans="1:32" x14ac:dyDescent="0.25">
      <c r="A109" s="2542"/>
      <c r="B109" s="2512"/>
      <c r="C109" s="2523"/>
      <c r="D109" s="99" t="s">
        <v>383</v>
      </c>
      <c r="E109" s="2450"/>
      <c r="F109" s="2540"/>
      <c r="G109" s="2455"/>
      <c r="H109" s="1120"/>
      <c r="I109" s="1120"/>
      <c r="J109" s="1120"/>
      <c r="K109" s="1120"/>
      <c r="L109" s="1120"/>
      <c r="M109" s="1120"/>
      <c r="N109" s="2471"/>
      <c r="O109" s="2471"/>
      <c r="P109" s="2471"/>
      <c r="Q109" s="2471"/>
      <c r="R109" s="2471"/>
      <c r="S109" s="2471"/>
      <c r="T109" s="1193">
        <v>1.5</v>
      </c>
      <c r="U109" s="220">
        <v>0.5</v>
      </c>
      <c r="V109" s="164">
        <v>1</v>
      </c>
      <c r="W109" s="163">
        <v>0.5</v>
      </c>
      <c r="X109" s="555">
        <v>2.5</v>
      </c>
      <c r="Y109" s="164">
        <v>0</v>
      </c>
      <c r="Z109" s="163">
        <v>0</v>
      </c>
      <c r="AA109" s="554">
        <v>0</v>
      </c>
      <c r="AB109" s="163">
        <v>0</v>
      </c>
      <c r="AC109" s="554"/>
      <c r="AD109" s="163">
        <v>0.5</v>
      </c>
      <c r="AE109" s="471">
        <v>0</v>
      </c>
      <c r="AF109" s="41"/>
    </row>
    <row r="110" spans="1:32" x14ac:dyDescent="0.25">
      <c r="A110" s="2542"/>
      <c r="B110" s="2512"/>
      <c r="C110" s="2523"/>
      <c r="D110" s="248" t="s">
        <v>384</v>
      </c>
      <c r="E110" s="2450"/>
      <c r="F110" s="2540"/>
      <c r="G110" s="2455"/>
      <c r="H110" s="1120"/>
      <c r="I110" s="1120"/>
      <c r="J110" s="1120"/>
      <c r="K110" s="1120"/>
      <c r="L110" s="1120"/>
      <c r="M110" s="1120"/>
      <c r="N110" s="2471"/>
      <c r="O110" s="2471"/>
      <c r="P110" s="2471"/>
      <c r="Q110" s="2471"/>
      <c r="R110" s="2471"/>
      <c r="S110" s="2471"/>
      <c r="T110" s="1199">
        <v>0</v>
      </c>
      <c r="U110" s="220">
        <v>0</v>
      </c>
      <c r="V110" s="168">
        <v>1</v>
      </c>
      <c r="W110" s="163">
        <v>0</v>
      </c>
      <c r="X110" s="554">
        <v>0</v>
      </c>
      <c r="Y110" s="163">
        <v>0</v>
      </c>
      <c r="Z110" s="163">
        <v>0</v>
      </c>
      <c r="AA110" s="554">
        <v>0</v>
      </c>
      <c r="AB110" s="163">
        <v>0</v>
      </c>
      <c r="AC110" s="554">
        <v>0</v>
      </c>
      <c r="AD110" s="164">
        <v>0.5</v>
      </c>
      <c r="AE110" s="475">
        <v>1.5</v>
      </c>
      <c r="AF110" s="41"/>
    </row>
    <row r="111" spans="1:32" x14ac:dyDescent="0.25">
      <c r="A111" s="2542"/>
      <c r="B111" s="2512"/>
      <c r="C111" s="2523"/>
      <c r="D111" s="248" t="s">
        <v>386</v>
      </c>
      <c r="E111" s="2450"/>
      <c r="F111" s="2540"/>
      <c r="G111" s="2455"/>
      <c r="H111" s="1120"/>
      <c r="I111" s="1120"/>
      <c r="J111" s="1120"/>
      <c r="K111" s="1120"/>
      <c r="L111" s="1120"/>
      <c r="M111" s="1120"/>
      <c r="N111" s="2471"/>
      <c r="O111" s="2471"/>
      <c r="P111" s="2471"/>
      <c r="Q111" s="2471"/>
      <c r="R111" s="2471"/>
      <c r="S111" s="2471"/>
      <c r="T111" s="1193">
        <v>0.5</v>
      </c>
      <c r="U111" s="220">
        <v>0</v>
      </c>
      <c r="V111" s="163">
        <v>0</v>
      </c>
      <c r="W111" s="163">
        <v>0</v>
      </c>
      <c r="X111" s="554">
        <v>0</v>
      </c>
      <c r="Y111" s="164">
        <v>0.5</v>
      </c>
      <c r="Z111" s="164">
        <v>1</v>
      </c>
      <c r="AA111" s="554">
        <v>0</v>
      </c>
      <c r="AB111" s="164">
        <v>0.5</v>
      </c>
      <c r="AC111" s="556">
        <v>0</v>
      </c>
      <c r="AD111" s="163">
        <v>0</v>
      </c>
      <c r="AE111" s="471">
        <v>0</v>
      </c>
      <c r="AF111" s="41"/>
    </row>
    <row r="112" spans="1:32" x14ac:dyDescent="0.25">
      <c r="A112" s="2542"/>
      <c r="B112" s="2512"/>
      <c r="C112" s="2523"/>
      <c r="D112" s="248" t="s">
        <v>387</v>
      </c>
      <c r="E112" s="2450"/>
      <c r="F112" s="2540"/>
      <c r="G112" s="2455"/>
      <c r="H112" s="1120"/>
      <c r="I112" s="1120"/>
      <c r="J112" s="1120"/>
      <c r="K112" s="1120"/>
      <c r="L112" s="1120"/>
      <c r="M112" s="1120"/>
      <c r="N112" s="2471"/>
      <c r="O112" s="2471"/>
      <c r="P112" s="2471"/>
      <c r="Q112" s="2471"/>
      <c r="R112" s="2471"/>
      <c r="S112" s="2471"/>
      <c r="T112" s="1195">
        <v>1.5</v>
      </c>
      <c r="U112" s="221">
        <v>2</v>
      </c>
      <c r="V112" s="168">
        <v>2</v>
      </c>
      <c r="W112" s="168">
        <v>1.5</v>
      </c>
      <c r="X112" s="555">
        <v>1.5</v>
      </c>
      <c r="Y112" s="164">
        <v>1</v>
      </c>
      <c r="Z112" s="168">
        <v>2</v>
      </c>
      <c r="AA112" s="556">
        <v>1</v>
      </c>
      <c r="AB112" s="168">
        <v>1.5</v>
      </c>
      <c r="AC112" s="555">
        <v>1.5</v>
      </c>
      <c r="AD112" s="167">
        <v>2.5</v>
      </c>
      <c r="AE112" s="472">
        <v>1.5</v>
      </c>
      <c r="AF112" s="41"/>
    </row>
    <row r="113" spans="1:32" ht="16.5" thickBot="1" x14ac:dyDescent="0.3">
      <c r="A113" s="2542"/>
      <c r="B113" s="2513"/>
      <c r="C113" s="2524"/>
      <c r="D113" s="287" t="s">
        <v>426</v>
      </c>
      <c r="E113" s="2451"/>
      <c r="F113" s="2541"/>
      <c r="G113" s="2456"/>
      <c r="H113" s="96"/>
      <c r="I113" s="96"/>
      <c r="J113" s="96"/>
      <c r="K113" s="96"/>
      <c r="L113" s="96"/>
      <c r="M113" s="96"/>
      <c r="N113" s="2474"/>
      <c r="O113" s="2474"/>
      <c r="P113" s="2474"/>
      <c r="Q113" s="2474"/>
      <c r="R113" s="2474"/>
      <c r="S113" s="2474"/>
      <c r="T113" s="1200">
        <v>3.5</v>
      </c>
      <c r="U113" s="372">
        <v>2.5</v>
      </c>
      <c r="V113" s="170">
        <v>4</v>
      </c>
      <c r="W113" s="470">
        <v>2</v>
      </c>
      <c r="X113" s="830">
        <v>4</v>
      </c>
      <c r="Y113" s="470">
        <v>1.5</v>
      </c>
      <c r="Z113" s="170">
        <v>3</v>
      </c>
      <c r="AA113" s="832">
        <v>1</v>
      </c>
      <c r="AB113" s="470">
        <v>2</v>
      </c>
      <c r="AC113" s="832">
        <v>1.5</v>
      </c>
      <c r="AD113" s="170">
        <v>3.5</v>
      </c>
      <c r="AE113" s="476">
        <v>3</v>
      </c>
      <c r="AF113" s="41"/>
    </row>
    <row r="114" spans="1:32" ht="15.75" customHeight="1" x14ac:dyDescent="0.25">
      <c r="A114" s="487"/>
      <c r="B114" s="2343" t="s">
        <v>350</v>
      </c>
      <c r="C114" s="2581" t="s">
        <v>295</v>
      </c>
      <c r="D114" s="1451" t="s">
        <v>543</v>
      </c>
      <c r="E114" s="1266"/>
      <c r="F114" s="1258"/>
      <c r="G114" s="134"/>
      <c r="H114" s="134"/>
      <c r="I114" s="134"/>
      <c r="J114" s="134"/>
      <c r="K114" s="134"/>
      <c r="L114" s="134"/>
      <c r="M114" s="134"/>
      <c r="N114" s="1361"/>
      <c r="O114" s="1361"/>
      <c r="P114" s="1361"/>
      <c r="Q114" s="1361"/>
      <c r="R114" s="1361"/>
      <c r="S114" s="1361"/>
      <c r="T114" s="216"/>
      <c r="U114" s="501"/>
      <c r="V114" s="502"/>
      <c r="W114" s="686"/>
      <c r="X114" s="828">
        <v>0.66830000000000001</v>
      </c>
      <c r="Y114" s="1210"/>
      <c r="Z114" s="1210"/>
      <c r="AA114" s="885"/>
      <c r="AB114" s="1210"/>
      <c r="AC114" s="885"/>
      <c r="AD114" s="1210"/>
      <c r="AE114" s="1211"/>
    </row>
    <row r="115" spans="1:32" ht="21" customHeight="1" thickBot="1" x14ac:dyDescent="0.3">
      <c r="A115" s="487"/>
      <c r="B115" s="2385"/>
      <c r="C115" s="2582"/>
      <c r="D115" s="1452" t="s">
        <v>544</v>
      </c>
      <c r="E115" s="1267"/>
      <c r="F115" s="1268"/>
      <c r="G115" s="468"/>
      <c r="H115" s="468"/>
      <c r="I115" s="468"/>
      <c r="J115" s="468"/>
      <c r="K115" s="468"/>
      <c r="L115" s="468"/>
      <c r="M115" s="468"/>
      <c r="N115" s="1362"/>
      <c r="O115" s="1362"/>
      <c r="P115" s="1362"/>
      <c r="Q115" s="1362"/>
      <c r="R115" s="1362"/>
      <c r="S115" s="1362"/>
      <c r="T115" s="1365"/>
      <c r="U115" s="503"/>
      <c r="V115" s="504"/>
      <c r="W115" s="687"/>
      <c r="X115" s="829">
        <v>0.73170000000000002</v>
      </c>
      <c r="Y115" s="1212"/>
      <c r="Z115" s="1212"/>
      <c r="AA115" s="886"/>
      <c r="AB115" s="1212"/>
      <c r="AC115" s="886"/>
      <c r="AD115" s="1212"/>
      <c r="AE115" s="1213"/>
    </row>
    <row r="116" spans="1:32" x14ac:dyDescent="0.25">
      <c r="B116" s="2343" t="s">
        <v>475</v>
      </c>
      <c r="C116" s="237" t="s">
        <v>295</v>
      </c>
      <c r="D116" s="256" t="s">
        <v>476</v>
      </c>
      <c r="E116" s="1448" t="s">
        <v>297</v>
      </c>
      <c r="F116" s="1449"/>
      <c r="G116" s="1364"/>
      <c r="H116" s="83"/>
      <c r="I116" s="83"/>
      <c r="J116" s="83"/>
      <c r="K116" s="83"/>
      <c r="L116" s="83"/>
      <c r="M116" s="83"/>
      <c r="N116" s="950">
        <v>1</v>
      </c>
      <c r="O116" s="1234">
        <v>1</v>
      </c>
      <c r="P116" s="950">
        <v>1</v>
      </c>
      <c r="Q116" s="950">
        <v>1</v>
      </c>
      <c r="R116" s="950">
        <v>1</v>
      </c>
      <c r="S116" s="950">
        <v>1</v>
      </c>
      <c r="T116" s="950">
        <v>1</v>
      </c>
      <c r="U116" s="950">
        <v>1</v>
      </c>
      <c r="V116" s="1209">
        <v>1</v>
      </c>
      <c r="W116" s="950">
        <v>1</v>
      </c>
      <c r="X116" s="1450">
        <v>0.96</v>
      </c>
      <c r="Y116" s="1209">
        <v>0.96</v>
      </c>
      <c r="Z116" s="1209">
        <v>0.98</v>
      </c>
      <c r="AA116" s="1450">
        <v>0.98</v>
      </c>
      <c r="AB116" s="1209">
        <v>1</v>
      </c>
      <c r="AC116" s="1450">
        <v>0.96550000000000002</v>
      </c>
      <c r="AD116" s="1209">
        <v>1</v>
      </c>
      <c r="AE116" s="1209">
        <v>1</v>
      </c>
      <c r="AF116" s="41"/>
    </row>
    <row r="117" spans="1:32" x14ac:dyDescent="0.25">
      <c r="B117" s="2344"/>
      <c r="C117" s="239" t="s">
        <v>295</v>
      </c>
      <c r="D117" s="255" t="s">
        <v>533</v>
      </c>
      <c r="E117" s="239" t="s">
        <v>297</v>
      </c>
      <c r="F117" s="644"/>
      <c r="G117" s="1123"/>
      <c r="H117" s="1120"/>
      <c r="I117" s="1120"/>
      <c r="J117" s="1120"/>
      <c r="K117" s="1120"/>
      <c r="L117" s="1120"/>
      <c r="M117" s="1120"/>
      <c r="N117" s="364">
        <v>0.88</v>
      </c>
      <c r="O117" s="403">
        <v>0.9</v>
      </c>
      <c r="P117" s="364">
        <v>0.92</v>
      </c>
      <c r="Q117" s="69">
        <v>0.94</v>
      </c>
      <c r="R117" s="69">
        <v>0.94</v>
      </c>
      <c r="S117" s="69">
        <v>0.95</v>
      </c>
      <c r="T117" s="69">
        <v>0.95</v>
      </c>
      <c r="U117" s="69">
        <v>0.95</v>
      </c>
      <c r="V117" s="364">
        <v>0.95</v>
      </c>
      <c r="W117" s="69">
        <v>0.95</v>
      </c>
      <c r="X117" s="559">
        <v>0.92</v>
      </c>
      <c r="Y117" s="364">
        <v>0.93</v>
      </c>
      <c r="Z117" s="364">
        <v>0.93</v>
      </c>
      <c r="AA117" s="559">
        <v>0.93</v>
      </c>
      <c r="AB117" s="364">
        <v>0.93</v>
      </c>
      <c r="AC117" s="559">
        <v>0.94</v>
      </c>
      <c r="AD117" s="364">
        <v>0.94</v>
      </c>
      <c r="AE117" s="364">
        <v>0.94</v>
      </c>
      <c r="AF117" s="41"/>
    </row>
    <row r="118" spans="1:32" x14ac:dyDescent="0.25">
      <c r="B118" s="2344"/>
      <c r="C118" s="239" t="s">
        <v>295</v>
      </c>
      <c r="D118" s="256" t="s">
        <v>477</v>
      </c>
      <c r="E118" s="238" t="s">
        <v>297</v>
      </c>
      <c r="F118" s="644"/>
      <c r="G118" s="1123"/>
      <c r="H118" s="1120"/>
      <c r="I118" s="1120"/>
      <c r="J118" s="1120"/>
      <c r="K118" s="1120"/>
      <c r="L118" s="1120"/>
      <c r="M118" s="1120"/>
      <c r="N118" s="364">
        <v>0.13</v>
      </c>
      <c r="O118" s="403">
        <v>0.1</v>
      </c>
      <c r="P118" s="364">
        <v>0.08</v>
      </c>
      <c r="Q118" s="364">
        <v>0.06</v>
      </c>
      <c r="R118" s="364">
        <v>0.06</v>
      </c>
      <c r="S118" s="364">
        <v>0.05</v>
      </c>
      <c r="T118" s="364">
        <v>0.05</v>
      </c>
      <c r="U118" s="364">
        <v>0.05</v>
      </c>
      <c r="V118" s="364">
        <v>0.05</v>
      </c>
      <c r="W118" s="69">
        <v>0.05</v>
      </c>
      <c r="X118" s="559">
        <v>0.08</v>
      </c>
      <c r="Y118" s="364">
        <v>7.0000000000000007E-2</v>
      </c>
      <c r="Z118" s="364">
        <v>7.0000000000000007E-2</v>
      </c>
      <c r="AA118" s="559">
        <v>7.0000000000000007E-2</v>
      </c>
      <c r="AB118" s="364">
        <v>7.0000000000000007E-2</v>
      </c>
      <c r="AC118" s="559">
        <v>0.06</v>
      </c>
      <c r="AD118" s="364">
        <v>0.06</v>
      </c>
      <c r="AE118" s="364">
        <v>0.06</v>
      </c>
      <c r="AF118" s="41"/>
    </row>
    <row r="119" spans="1:32" ht="16.5" thickBot="1" x14ac:dyDescent="0.3">
      <c r="B119" s="2344"/>
      <c r="C119" s="240" t="s">
        <v>295</v>
      </c>
      <c r="D119" s="257" t="s">
        <v>478</v>
      </c>
      <c r="E119" s="239" t="s">
        <v>297</v>
      </c>
      <c r="F119" s="644"/>
      <c r="G119" s="1123"/>
      <c r="H119" s="1120"/>
      <c r="I119" s="1120"/>
      <c r="J119" s="1120"/>
      <c r="K119" s="1120"/>
      <c r="L119" s="1120"/>
      <c r="M119" s="1120"/>
      <c r="N119" s="307"/>
      <c r="O119" s="416"/>
      <c r="P119" s="307"/>
      <c r="Q119" s="307"/>
      <c r="R119" s="307"/>
      <c r="S119" s="307"/>
      <c r="T119" s="307"/>
      <c r="U119" s="307"/>
      <c r="V119" s="307"/>
      <c r="W119" s="307"/>
      <c r="X119" s="676"/>
      <c r="Y119" s="1123"/>
      <c r="Z119" s="1123"/>
      <c r="AA119" s="676"/>
      <c r="AB119" s="1123"/>
      <c r="AC119" s="676"/>
      <c r="AD119" s="1354"/>
      <c r="AE119" s="1354"/>
      <c r="AF119" s="41"/>
    </row>
    <row r="120" spans="1:32" ht="16.5" thickBot="1" x14ac:dyDescent="0.3">
      <c r="B120" s="2385"/>
      <c r="C120" s="240" t="s">
        <v>295</v>
      </c>
      <c r="D120" s="257" t="s">
        <v>500</v>
      </c>
      <c r="E120" s="240" t="s">
        <v>297</v>
      </c>
      <c r="F120" s="645"/>
      <c r="G120" s="1141"/>
      <c r="H120" s="96"/>
      <c r="I120" s="96"/>
      <c r="J120" s="96"/>
      <c r="K120" s="96"/>
      <c r="L120" s="96"/>
      <c r="M120" s="96"/>
      <c r="N120" s="308"/>
      <c r="O120" s="308"/>
      <c r="P120" s="308"/>
      <c r="Q120" s="308"/>
      <c r="R120" s="308"/>
      <c r="S120" s="308"/>
      <c r="T120" s="308"/>
      <c r="U120" s="308"/>
      <c r="V120" s="308"/>
      <c r="W120" s="1141"/>
      <c r="X120" s="814">
        <v>0.04</v>
      </c>
      <c r="Y120" s="401">
        <v>0.04</v>
      </c>
      <c r="Z120" s="401">
        <v>0.02</v>
      </c>
      <c r="AA120" s="814">
        <v>0.02</v>
      </c>
      <c r="AB120" s="308"/>
      <c r="AC120" s="814">
        <v>0.03</v>
      </c>
      <c r="AD120" s="364">
        <v>0</v>
      </c>
      <c r="AE120" s="364">
        <v>0</v>
      </c>
      <c r="AF120" s="41"/>
    </row>
    <row r="121" spans="1:32" x14ac:dyDescent="0.25">
      <c r="N121" s="393"/>
      <c r="O121" s="393"/>
      <c r="P121" s="393"/>
      <c r="Q121" s="393"/>
      <c r="R121" s="393"/>
      <c r="S121" s="393"/>
      <c r="T121" s="393"/>
      <c r="U121" s="393"/>
      <c r="V121" s="393"/>
      <c r="AF121" s="41"/>
    </row>
    <row r="122" spans="1:32" x14ac:dyDescent="0.25">
      <c r="C122" s="41"/>
      <c r="D122" s="41"/>
      <c r="E122" s="41"/>
      <c r="F122" s="41"/>
      <c r="G122" s="207"/>
      <c r="H122" s="3"/>
      <c r="AF122" s="41"/>
    </row>
    <row r="123" spans="1:32" x14ac:dyDescent="0.25">
      <c r="B123" s="41"/>
      <c r="C123" s="41"/>
      <c r="D123" s="41"/>
      <c r="E123" s="41"/>
      <c r="F123" s="41"/>
      <c r="G123" s="207"/>
      <c r="H123" s="4">
        <v>113</v>
      </c>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row>
    <row r="126" spans="1:32" x14ac:dyDescent="0.25">
      <c r="T126" s="850"/>
    </row>
  </sheetData>
  <mergeCells count="67">
    <mergeCell ref="C65:C71"/>
    <mergeCell ref="E65:E71"/>
    <mergeCell ref="F65:F71"/>
    <mergeCell ref="N16:X16"/>
    <mergeCell ref="N48:P48"/>
    <mergeCell ref="Q48:S48"/>
    <mergeCell ref="E19:E21"/>
    <mergeCell ref="N42:P42"/>
    <mergeCell ref="Q42:S42"/>
    <mergeCell ref="N43:P43"/>
    <mergeCell ref="Q43:S43"/>
    <mergeCell ref="N47:P47"/>
    <mergeCell ref="Q47:S47"/>
    <mergeCell ref="B65:B71"/>
    <mergeCell ref="A58:A113"/>
    <mergeCell ref="F58:F64"/>
    <mergeCell ref="G58:G64"/>
    <mergeCell ref="N58:S64"/>
    <mergeCell ref="F107:F113"/>
    <mergeCell ref="G107:G113"/>
    <mergeCell ref="N107:S113"/>
    <mergeCell ref="E100:E106"/>
    <mergeCell ref="E107:E113"/>
    <mergeCell ref="E86:E92"/>
    <mergeCell ref="E72:E78"/>
    <mergeCell ref="E58:E64"/>
    <mergeCell ref="G65:G71"/>
    <mergeCell ref="N65:S71"/>
    <mergeCell ref="F72:F78"/>
    <mergeCell ref="N15:U15"/>
    <mergeCell ref="B2:B6"/>
    <mergeCell ref="B7:B13"/>
    <mergeCell ref="B15:B22"/>
    <mergeCell ref="B58:B64"/>
    <mergeCell ref="C58:C64"/>
    <mergeCell ref="B23:B28"/>
    <mergeCell ref="B32:B34"/>
    <mergeCell ref="B35:B38"/>
    <mergeCell ref="B40:B57"/>
    <mergeCell ref="B93:B99"/>
    <mergeCell ref="C93:C99"/>
    <mergeCell ref="B79:B85"/>
    <mergeCell ref="C79:C85"/>
    <mergeCell ref="N72:S78"/>
    <mergeCell ref="G72:G78"/>
    <mergeCell ref="E93:E99"/>
    <mergeCell ref="F93:F99"/>
    <mergeCell ref="G93:G99"/>
    <mergeCell ref="N93:S99"/>
    <mergeCell ref="E79:E85"/>
    <mergeCell ref="F79:F85"/>
    <mergeCell ref="G79:G85"/>
    <mergeCell ref="F86:F92"/>
    <mergeCell ref="G86:G92"/>
    <mergeCell ref="N86:S92"/>
    <mergeCell ref="B114:B115"/>
    <mergeCell ref="C114:C115"/>
    <mergeCell ref="B116:B120"/>
    <mergeCell ref="C100:C106"/>
    <mergeCell ref="B100:B106"/>
    <mergeCell ref="B107:B113"/>
    <mergeCell ref="C107:C113"/>
    <mergeCell ref="N79:S85"/>
    <mergeCell ref="B86:B92"/>
    <mergeCell ref="C86:C92"/>
    <mergeCell ref="B72:B78"/>
    <mergeCell ref="C72:C78"/>
  </mergeCells>
  <conditionalFormatting sqref="Q15">
    <cfRule type="cellIs" dxfId="4" priority="1" operator="greaterThan">
      <formula>1.1</formula>
    </cfRule>
    <cfRule type="cellIs" dxfId="3" priority="2" operator="between">
      <formula>1.05</formula>
      <formula>1.1</formula>
    </cfRule>
    <cfRule type="cellIs" dxfId="2" priority="3" operator="between">
      <formula>0.95</formula>
      <formula>1.05</formula>
    </cfRule>
    <cfRule type="cellIs" dxfId="1" priority="4" operator="between">
      <formula>0.9</formula>
      <formula>0.95</formula>
    </cfRule>
    <cfRule type="cellIs" dxfId="0" priority="5" operator="lessThan">
      <formula>0.9</formula>
    </cfRule>
  </conditionalFormatting>
  <dataValidations count="1">
    <dataValidation type="decimal" operator="greaterThanOrEqual" allowBlank="1" showInputMessage="1" showErrorMessage="1" sqref="F15:N15 G3:N3 G8:N8">
      <formula1>0</formula1>
    </dataValidation>
  </dataValidations>
  <hyperlinks>
    <hyperlink ref="D32" r:id="rId1"/>
    <hyperlink ref="D33" r:id="rId2"/>
    <hyperlink ref="D34" r:id="rId3"/>
    <hyperlink ref="D28" r:id="rId4"/>
    <hyperlink ref="D42" r:id="rId5"/>
    <hyperlink ref="D43" r:id="rId6"/>
    <hyperlink ref="D47" r:id="rId7"/>
    <hyperlink ref="D48" r:id="rId8"/>
  </hyperlinks>
  <pageMargins left="0.7" right="0.7" top="0.75" bottom="0.75" header="0.3" footer="0.3"/>
  <legacyDrawing r:id="rId9"/>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Specialty!M2:S2</xm:f>
              <xm:sqref>AF2</xm:sqref>
            </x14:sparkline>
            <x14:sparkline>
              <xm:f>Specialty!M4:S4</xm:f>
              <xm:sqref>AF4</xm:sqref>
            </x14:sparkline>
            <x14:sparkline>
              <xm:f>Specialty!M5:S5</xm:f>
              <xm:sqref>AF5</xm:sqref>
            </x14:sparkline>
            <x14:sparkline>
              <xm:f>Specialty!M6:S6</xm:f>
              <xm:sqref>AF6</xm:sqref>
            </x14:sparkline>
            <x14:sparkline>
              <xm:f>Specialty!M7:S7</xm:f>
              <xm:sqref>AF7</xm:sqref>
            </x14:sparkline>
            <x14:sparkline>
              <xm:f>Specialty!M9:S9</xm:f>
              <xm:sqref>AF9</xm:sqref>
            </x14:sparkline>
            <x14:sparkline>
              <xm:f>Specialty!M10:S10</xm:f>
              <xm:sqref>AF10</xm:sqref>
            </x14:sparkline>
            <x14:sparkline>
              <xm:f>Specialty!M11:S11</xm:f>
              <xm:sqref>AF11</xm:sqref>
            </x14:sparkline>
            <x14:sparkline>
              <xm:f>Specialty!M12:S12</xm:f>
              <xm:sqref>AF12</xm:sqref>
            </x14:sparkline>
            <x14:sparkline>
              <xm:f>Specialty!M13:S13</xm:f>
              <xm:sqref>AF13</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Specialty!V15:Y15</xm:f>
              <xm:sqref>AF15</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Specialty!M3:U3</xm:f>
              <xm:sqref>AF3</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Specialty!M8:U8</xm:f>
              <xm:sqref>AF8</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Specialty!N14:U14</xm:f>
              <xm:sqref>AF14</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7"/>
  <sheetViews>
    <sheetView topLeftCell="B42" workbookViewId="0">
      <pane xSplit="4" topLeftCell="M1" activePane="topRight" state="frozen"/>
      <selection activeCell="B1" sqref="B1"/>
      <selection pane="topRight" activeCell="Q61" sqref="Q61"/>
    </sheetView>
  </sheetViews>
  <sheetFormatPr defaultColWidth="9.140625" defaultRowHeight="15.75" x14ac:dyDescent="0.25"/>
  <cols>
    <col min="1" max="1" width="9.140625" style="380"/>
    <col min="2" max="2" width="12.140625" style="63" customWidth="1"/>
    <col min="3" max="3" width="66.85546875" style="52" customWidth="1"/>
    <col min="4" max="4" width="15.42578125" style="63" bestFit="1" customWidth="1"/>
    <col min="5" max="5" width="8.5703125" style="49" customWidth="1"/>
    <col min="6" max="6" width="13.85546875" style="49" bestFit="1" customWidth="1"/>
    <col min="7" max="8" width="8.7109375" style="49" customWidth="1"/>
    <col min="9" max="18" width="9.5703125" style="49" customWidth="1"/>
    <col min="19" max="19" width="25.140625" style="49" customWidth="1"/>
    <col min="20" max="20" width="17.85546875" style="41" bestFit="1" customWidth="1"/>
    <col min="21" max="21" width="8" style="41" customWidth="1"/>
    <col min="22" max="16384" width="9.140625" style="41"/>
  </cols>
  <sheetData>
    <row r="1" spans="1:21" s="47" customFormat="1" ht="50.25" customHeight="1" thickBot="1" x14ac:dyDescent="0.3">
      <c r="A1" s="378"/>
      <c r="B1" s="1945" t="s">
        <v>294</v>
      </c>
      <c r="C1" s="1933" t="s">
        <v>1</v>
      </c>
      <c r="D1" s="114" t="s">
        <v>296</v>
      </c>
      <c r="E1" s="1889" t="s">
        <v>46</v>
      </c>
      <c r="F1" s="1895" t="s">
        <v>667</v>
      </c>
      <c r="G1" s="1393">
        <v>43191</v>
      </c>
      <c r="H1" s="117">
        <v>43221</v>
      </c>
      <c r="I1" s="1950">
        <v>43252</v>
      </c>
      <c r="J1" s="1950">
        <v>43282</v>
      </c>
      <c r="K1" s="1950">
        <v>43313</v>
      </c>
      <c r="L1" s="1950">
        <v>43344</v>
      </c>
      <c r="M1" s="1397">
        <v>43374</v>
      </c>
      <c r="N1" s="117">
        <v>43405</v>
      </c>
      <c r="O1" s="1397">
        <v>43435</v>
      </c>
      <c r="P1" s="145">
        <v>43466</v>
      </c>
      <c r="Q1" s="145">
        <v>43497</v>
      </c>
      <c r="R1" s="145">
        <v>43525</v>
      </c>
      <c r="S1" s="1395" t="s">
        <v>242</v>
      </c>
      <c r="T1" s="59"/>
      <c r="U1" s="60"/>
    </row>
    <row r="2" spans="1:21" ht="31.5" customHeight="1" x14ac:dyDescent="0.25">
      <c r="A2" s="2343" t="s">
        <v>41</v>
      </c>
      <c r="B2" s="435" t="s">
        <v>293</v>
      </c>
      <c r="C2" s="256" t="s">
        <v>8</v>
      </c>
      <c r="D2" s="267" t="s">
        <v>301</v>
      </c>
      <c r="E2" s="1500" t="s">
        <v>47</v>
      </c>
      <c r="F2" s="1896"/>
      <c r="G2" s="1785"/>
      <c r="H2" s="1784"/>
      <c r="I2" s="1784"/>
      <c r="J2" s="1785"/>
      <c r="K2" s="1785"/>
      <c r="L2" s="1785"/>
      <c r="M2" s="1949"/>
      <c r="N2" s="1884"/>
      <c r="O2" s="1949"/>
      <c r="P2" s="135"/>
      <c r="Q2" s="135"/>
      <c r="R2" s="135"/>
      <c r="S2" s="1392"/>
      <c r="T2" s="46"/>
      <c r="U2" s="46"/>
    </row>
    <row r="3" spans="1:21" ht="32.25" customHeight="1" x14ac:dyDescent="0.25">
      <c r="A3" s="2344"/>
      <c r="B3" s="1769" t="s">
        <v>293</v>
      </c>
      <c r="C3" s="255" t="s">
        <v>8</v>
      </c>
      <c r="D3" s="591" t="s">
        <v>297</v>
      </c>
      <c r="E3" s="99"/>
      <c r="F3" s="1897"/>
      <c r="G3" s="1070"/>
      <c r="H3" s="567"/>
      <c r="I3" s="567"/>
      <c r="J3" s="1070"/>
      <c r="K3" s="1070"/>
      <c r="L3" s="1070"/>
      <c r="M3" s="1853"/>
      <c r="N3" s="1858"/>
      <c r="O3" s="1853"/>
      <c r="P3" s="1858"/>
      <c r="Q3" s="1858"/>
      <c r="R3" s="1858"/>
      <c r="S3" s="1501"/>
      <c r="T3" s="46"/>
      <c r="U3" s="46"/>
    </row>
    <row r="4" spans="1:21" ht="31.5" customHeight="1" x14ac:dyDescent="0.25">
      <c r="A4" s="2344"/>
      <c r="B4" s="435" t="s">
        <v>293</v>
      </c>
      <c r="C4" s="256" t="s">
        <v>522</v>
      </c>
      <c r="D4" s="261" t="s">
        <v>301</v>
      </c>
      <c r="E4" s="231"/>
      <c r="F4" s="1896"/>
      <c r="G4" s="1786"/>
      <c r="H4" s="1496"/>
      <c r="I4" s="1496"/>
      <c r="J4" s="1498"/>
      <c r="K4" s="1498"/>
      <c r="L4" s="1498"/>
      <c r="M4" s="1828"/>
      <c r="N4" s="135"/>
      <c r="O4" s="1828"/>
      <c r="P4" s="135"/>
      <c r="Q4" s="135"/>
      <c r="R4" s="135"/>
      <c r="S4" s="1472"/>
      <c r="T4" s="46"/>
      <c r="U4" s="46"/>
    </row>
    <row r="5" spans="1:21" ht="31.5" customHeight="1" x14ac:dyDescent="0.25">
      <c r="A5" s="2344"/>
      <c r="B5" s="435" t="s">
        <v>293</v>
      </c>
      <c r="C5" s="256" t="s">
        <v>521</v>
      </c>
      <c r="D5" s="261" t="s">
        <v>301</v>
      </c>
      <c r="E5" s="231"/>
      <c r="F5" s="1896"/>
      <c r="G5" s="1786"/>
      <c r="H5" s="1496"/>
      <c r="I5" s="1496"/>
      <c r="J5" s="1498"/>
      <c r="K5" s="1498"/>
      <c r="L5" s="1498"/>
      <c r="M5" s="1828"/>
      <c r="N5" s="135"/>
      <c r="O5" s="1828"/>
      <c r="P5" s="135"/>
      <c r="Q5" s="135"/>
      <c r="R5" s="135"/>
      <c r="S5" s="1472"/>
      <c r="T5" s="46"/>
      <c r="U5" s="46"/>
    </row>
    <row r="6" spans="1:21" ht="31.5" customHeight="1" x14ac:dyDescent="0.25">
      <c r="A6" s="2344"/>
      <c r="B6" s="1946" t="s">
        <v>293</v>
      </c>
      <c r="C6" s="1934" t="s">
        <v>23</v>
      </c>
      <c r="D6" s="1925" t="s">
        <v>301</v>
      </c>
      <c r="E6" s="142"/>
      <c r="F6" s="1907"/>
      <c r="G6" s="1852"/>
      <c r="H6" s="913"/>
      <c r="I6" s="913"/>
      <c r="J6" s="1852"/>
      <c r="K6" s="1852"/>
      <c r="L6" s="1852"/>
      <c r="M6" s="1855"/>
      <c r="N6" s="1554"/>
      <c r="O6" s="1855"/>
      <c r="P6" s="135"/>
      <c r="Q6" s="135"/>
      <c r="R6" s="135"/>
      <c r="S6" s="1472"/>
      <c r="T6" s="46"/>
      <c r="U6" s="46"/>
    </row>
    <row r="7" spans="1:21" ht="23.25" hidden="1" customHeight="1" x14ac:dyDescent="0.25">
      <c r="A7" s="2344"/>
      <c r="B7" s="1111" t="s">
        <v>295</v>
      </c>
      <c r="C7" s="1935" t="s">
        <v>527</v>
      </c>
      <c r="D7" s="1926" t="s">
        <v>297</v>
      </c>
      <c r="E7" s="492"/>
      <c r="F7" s="1927"/>
      <c r="G7" s="1928">
        <v>2.5000000000000001E-2</v>
      </c>
      <c r="H7" s="1239">
        <v>1.83E-2</v>
      </c>
      <c r="I7" s="1239">
        <v>1.7899999999999999E-2</v>
      </c>
      <c r="J7" s="1928">
        <v>2.5600000000000001E-2</v>
      </c>
      <c r="K7" s="1928"/>
      <c r="L7" s="1928"/>
      <c r="M7" s="1929"/>
      <c r="N7" s="1888"/>
      <c r="O7" s="1929"/>
      <c r="P7" s="1859"/>
      <c r="Q7" s="1859"/>
      <c r="R7" s="1859"/>
      <c r="S7" s="2217"/>
      <c r="T7" s="46"/>
      <c r="U7" s="46"/>
    </row>
    <row r="8" spans="1:21" ht="31.5" customHeight="1" thickBot="1" x14ac:dyDescent="0.3">
      <c r="A8" s="2385"/>
      <c r="B8" s="597" t="s">
        <v>295</v>
      </c>
      <c r="C8" s="1936" t="s">
        <v>42</v>
      </c>
      <c r="D8" s="264" t="s">
        <v>297</v>
      </c>
      <c r="E8" s="230" t="s">
        <v>48</v>
      </c>
      <c r="F8" s="1094"/>
      <c r="G8" s="1852"/>
      <c r="H8" s="913"/>
      <c r="I8" s="913"/>
      <c r="J8" s="913"/>
      <c r="K8" s="1852"/>
      <c r="L8" s="1852"/>
      <c r="M8" s="1855"/>
      <c r="N8" s="1554"/>
      <c r="O8" s="1855"/>
      <c r="P8" s="135"/>
      <c r="Q8" s="135"/>
      <c r="R8" s="135"/>
      <c r="S8" s="143"/>
      <c r="T8" s="46"/>
      <c r="U8" s="46"/>
    </row>
    <row r="9" spans="1:21" ht="31.5" customHeight="1" thickBot="1" x14ac:dyDescent="0.3">
      <c r="A9" s="1764"/>
      <c r="B9" s="2082" t="s">
        <v>295</v>
      </c>
      <c r="C9" s="1991" t="s">
        <v>683</v>
      </c>
      <c r="D9" s="267" t="s">
        <v>357</v>
      </c>
      <c r="E9" s="1789">
        <v>0.54</v>
      </c>
      <c r="F9" s="370"/>
      <c r="G9" s="2412">
        <v>0.66</v>
      </c>
      <c r="H9" s="2412"/>
      <c r="I9" s="2412"/>
      <c r="J9" s="2412">
        <v>0.67</v>
      </c>
      <c r="K9" s="2412"/>
      <c r="L9" s="2412"/>
      <c r="M9" s="2412">
        <v>0.75</v>
      </c>
      <c r="N9" s="2412"/>
      <c r="O9" s="2413"/>
      <c r="P9" s="2117"/>
      <c r="Q9" s="2138"/>
      <c r="R9" s="2219"/>
      <c r="S9" s="143"/>
      <c r="T9" s="46"/>
      <c r="U9" s="46"/>
    </row>
    <row r="10" spans="1:21" ht="31.5" customHeight="1" thickBot="1" x14ac:dyDescent="0.3">
      <c r="A10" s="1764"/>
      <c r="B10" s="1766" t="s">
        <v>295</v>
      </c>
      <c r="C10" s="2091" t="s">
        <v>682</v>
      </c>
      <c r="D10" s="263" t="s">
        <v>357</v>
      </c>
      <c r="E10" s="1789">
        <v>2.81</v>
      </c>
      <c r="F10" s="370"/>
      <c r="G10" s="2412">
        <v>3.51</v>
      </c>
      <c r="H10" s="2412"/>
      <c r="I10" s="2412"/>
      <c r="J10" s="2412">
        <v>3.61</v>
      </c>
      <c r="K10" s="2412"/>
      <c r="L10" s="2412"/>
      <c r="M10" s="2593">
        <v>2.71</v>
      </c>
      <c r="N10" s="2593"/>
      <c r="O10" s="2594"/>
      <c r="P10" s="2117"/>
      <c r="Q10" s="2138"/>
      <c r="R10" s="2219"/>
      <c r="S10" s="143"/>
      <c r="T10" s="46"/>
      <c r="U10" s="46"/>
    </row>
    <row r="11" spans="1:21" ht="16.5" thickBot="1" x14ac:dyDescent="0.3">
      <c r="A11" s="2596" t="s">
        <v>24</v>
      </c>
      <c r="B11" s="435" t="s">
        <v>295</v>
      </c>
      <c r="C11" s="2089" t="s">
        <v>43</v>
      </c>
      <c r="D11" s="390" t="s">
        <v>297</v>
      </c>
      <c r="E11" s="231">
        <v>0</v>
      </c>
      <c r="F11" s="1915">
        <f>SUM(G11:O11)</f>
        <v>0</v>
      </c>
      <c r="G11" s="539">
        <v>0</v>
      </c>
      <c r="H11" s="107">
        <v>0</v>
      </c>
      <c r="I11" s="107">
        <v>0</v>
      </c>
      <c r="J11" s="848">
        <v>0</v>
      </c>
      <c r="K11" s="848">
        <v>0</v>
      </c>
      <c r="L11" s="107">
        <v>0</v>
      </c>
      <c r="M11" s="848">
        <v>0</v>
      </c>
      <c r="N11" s="107">
        <v>0</v>
      </c>
      <c r="O11" s="848">
        <v>0</v>
      </c>
      <c r="P11" s="2126">
        <v>0</v>
      </c>
      <c r="Q11" s="2147">
        <v>0</v>
      </c>
      <c r="R11" s="2225">
        <v>0</v>
      </c>
      <c r="S11" s="46"/>
      <c r="T11" s="44"/>
      <c r="U11" s="44"/>
    </row>
    <row r="12" spans="1:21" x14ac:dyDescent="0.25">
      <c r="A12" s="2597"/>
      <c r="B12" s="1769" t="s">
        <v>295</v>
      </c>
      <c r="C12" s="1938" t="s">
        <v>463</v>
      </c>
      <c r="D12" s="541" t="s">
        <v>297</v>
      </c>
      <c r="E12" s="1914"/>
      <c r="F12" s="1948">
        <f>SUM(G12:O12)</f>
        <v>2</v>
      </c>
      <c r="G12" s="1792">
        <v>0</v>
      </c>
      <c r="H12" s="1756">
        <v>0</v>
      </c>
      <c r="I12" s="1756">
        <v>1</v>
      </c>
      <c r="J12" s="123">
        <v>0</v>
      </c>
      <c r="K12" s="123">
        <v>0</v>
      </c>
      <c r="L12" s="1756">
        <v>0</v>
      </c>
      <c r="M12" s="123">
        <v>1</v>
      </c>
      <c r="N12" s="1756">
        <v>0</v>
      </c>
      <c r="O12" s="123">
        <v>0</v>
      </c>
      <c r="P12" s="2106">
        <v>0</v>
      </c>
      <c r="Q12" s="2128">
        <v>1</v>
      </c>
      <c r="R12" s="2214">
        <v>0</v>
      </c>
      <c r="S12" s="46"/>
      <c r="T12" s="44"/>
      <c r="U12" s="44"/>
    </row>
    <row r="13" spans="1:21" x14ac:dyDescent="0.25">
      <c r="A13" s="2597"/>
      <c r="B13" s="1769" t="s">
        <v>295</v>
      </c>
      <c r="C13" s="1938" t="s">
        <v>303</v>
      </c>
      <c r="D13" s="385" t="s">
        <v>297</v>
      </c>
      <c r="E13" s="1791"/>
      <c r="F13" s="1948">
        <f>SUM(G13:M13)</f>
        <v>2</v>
      </c>
      <c r="G13" s="1792">
        <v>0</v>
      </c>
      <c r="H13" s="1756">
        <v>0</v>
      </c>
      <c r="I13" s="1756">
        <v>1</v>
      </c>
      <c r="J13" s="123">
        <v>0</v>
      </c>
      <c r="K13" s="123">
        <v>0</v>
      </c>
      <c r="L13" s="1756">
        <v>0</v>
      </c>
      <c r="M13" s="123">
        <v>1</v>
      </c>
      <c r="N13" s="1756">
        <v>0</v>
      </c>
      <c r="O13" s="123">
        <v>0</v>
      </c>
      <c r="P13" s="2106">
        <v>0</v>
      </c>
      <c r="Q13" s="2128">
        <v>0</v>
      </c>
      <c r="R13" s="2214">
        <v>0</v>
      </c>
      <c r="S13" s="46"/>
      <c r="T13" s="44"/>
      <c r="U13" s="44"/>
    </row>
    <row r="14" spans="1:21" x14ac:dyDescent="0.25">
      <c r="A14" s="2597"/>
      <c r="B14" s="1769" t="s">
        <v>295</v>
      </c>
      <c r="C14" s="1938" t="s">
        <v>319</v>
      </c>
      <c r="D14" s="385" t="s">
        <v>297</v>
      </c>
      <c r="E14" s="1788"/>
      <c r="F14" s="1948">
        <f>SUM(G14:M14)</f>
        <v>0</v>
      </c>
      <c r="G14" s="1775">
        <v>0</v>
      </c>
      <c r="H14" s="1782">
        <v>0</v>
      </c>
      <c r="I14" s="1782">
        <v>0</v>
      </c>
      <c r="J14" s="773">
        <v>0</v>
      </c>
      <c r="K14" s="773">
        <v>0</v>
      </c>
      <c r="L14" s="1782">
        <v>0</v>
      </c>
      <c r="M14" s="773">
        <v>0</v>
      </c>
      <c r="N14" s="1782">
        <v>0</v>
      </c>
      <c r="O14" s="773">
        <v>0</v>
      </c>
      <c r="P14" s="2120">
        <v>0</v>
      </c>
      <c r="Q14" s="2136">
        <v>0</v>
      </c>
      <c r="R14" s="2222">
        <v>0</v>
      </c>
      <c r="S14" s="46"/>
      <c r="T14" s="44"/>
      <c r="U14" s="44"/>
    </row>
    <row r="15" spans="1:21" x14ac:dyDescent="0.25">
      <c r="A15" s="2597"/>
      <c r="B15" s="1769" t="s">
        <v>295</v>
      </c>
      <c r="C15" s="1938" t="s">
        <v>680</v>
      </c>
      <c r="D15" s="385" t="s">
        <v>297</v>
      </c>
      <c r="E15" s="1788"/>
      <c r="F15" s="1948">
        <f>SUM(G15:O15)</f>
        <v>1</v>
      </c>
      <c r="G15" s="1792">
        <v>0</v>
      </c>
      <c r="H15" s="1756">
        <v>0</v>
      </c>
      <c r="I15" s="1756">
        <v>0</v>
      </c>
      <c r="J15" s="123">
        <v>0</v>
      </c>
      <c r="K15" s="123">
        <v>0</v>
      </c>
      <c r="L15" s="1756">
        <v>1</v>
      </c>
      <c r="M15" s="123">
        <v>0</v>
      </c>
      <c r="N15" s="1756">
        <v>0</v>
      </c>
      <c r="O15" s="123">
        <v>0</v>
      </c>
      <c r="P15" s="2106">
        <v>0</v>
      </c>
      <c r="Q15" s="2128">
        <v>0</v>
      </c>
      <c r="R15" s="2214">
        <v>0</v>
      </c>
      <c r="S15" s="46"/>
      <c r="T15" s="44"/>
      <c r="U15" s="44"/>
    </row>
    <row r="16" spans="1:21" s="47" customFormat="1" ht="16.5" thickBot="1" x14ac:dyDescent="0.3">
      <c r="A16" s="2598"/>
      <c r="B16" s="412" t="s">
        <v>295</v>
      </c>
      <c r="C16" s="1932" t="s">
        <v>26</v>
      </c>
      <c r="D16" s="387" t="s">
        <v>297</v>
      </c>
      <c r="E16" s="268"/>
      <c r="F16" s="1916"/>
      <c r="G16" s="1797"/>
      <c r="H16" s="1808"/>
      <c r="I16" s="1804">
        <v>0.86670000000000003</v>
      </c>
      <c r="J16" s="1790">
        <v>0.93330000000000002</v>
      </c>
      <c r="K16" s="1790">
        <v>1</v>
      </c>
      <c r="L16" s="1804">
        <v>1</v>
      </c>
      <c r="M16" s="1790">
        <v>1</v>
      </c>
      <c r="N16" s="1804">
        <v>0.92859999999999998</v>
      </c>
      <c r="O16" s="2115">
        <v>0.88239999999999996</v>
      </c>
      <c r="P16" s="2124">
        <v>0.88890000000000002</v>
      </c>
      <c r="Q16" s="527"/>
      <c r="R16" s="527"/>
      <c r="S16" s="46"/>
    </row>
    <row r="17" spans="1:19" ht="18" customHeight="1" x14ac:dyDescent="0.25">
      <c r="A17" s="2351" t="s">
        <v>54</v>
      </c>
      <c r="B17" s="435" t="s">
        <v>295</v>
      </c>
      <c r="C17" s="126" t="s">
        <v>347</v>
      </c>
      <c r="D17" s="390" t="s">
        <v>297</v>
      </c>
      <c r="E17" s="1255">
        <v>0</v>
      </c>
      <c r="F17" s="1915">
        <f t="shared" ref="F17:F22" si="0">SUM(G17:O17)</f>
        <v>0</v>
      </c>
      <c r="G17" s="1798">
        <v>0</v>
      </c>
      <c r="H17" s="55">
        <v>0</v>
      </c>
      <c r="I17" s="55">
        <v>0</v>
      </c>
      <c r="J17" s="578">
        <v>0</v>
      </c>
      <c r="K17" s="578">
        <v>0</v>
      </c>
      <c r="L17" s="55">
        <v>0</v>
      </c>
      <c r="M17" s="578">
        <v>0</v>
      </c>
      <c r="N17" s="55">
        <v>0</v>
      </c>
      <c r="O17" s="578">
        <v>0</v>
      </c>
      <c r="P17" s="2106">
        <v>1</v>
      </c>
      <c r="Q17" s="2128">
        <v>0</v>
      </c>
      <c r="R17" s="2214">
        <v>0</v>
      </c>
      <c r="S17" s="46"/>
    </row>
    <row r="18" spans="1:19" ht="21" customHeight="1" x14ac:dyDescent="0.25">
      <c r="A18" s="2351"/>
      <c r="B18" s="435" t="s">
        <v>295</v>
      </c>
      <c r="C18" s="1939" t="s">
        <v>346</v>
      </c>
      <c r="D18" s="390" t="s">
        <v>297</v>
      </c>
      <c r="E18" s="1255">
        <v>0</v>
      </c>
      <c r="F18" s="1915">
        <f t="shared" si="0"/>
        <v>0</v>
      </c>
      <c r="G18" s="1798">
        <v>0</v>
      </c>
      <c r="H18" s="55">
        <v>0</v>
      </c>
      <c r="I18" s="55">
        <v>0</v>
      </c>
      <c r="J18" s="578">
        <v>0</v>
      </c>
      <c r="K18" s="578">
        <v>0</v>
      </c>
      <c r="L18" s="55">
        <v>0</v>
      </c>
      <c r="M18" s="578">
        <v>0</v>
      </c>
      <c r="N18" s="55">
        <v>0</v>
      </c>
      <c r="O18" s="578">
        <v>0</v>
      </c>
      <c r="P18" s="2126">
        <v>0</v>
      </c>
      <c r="Q18" s="2147">
        <v>0</v>
      </c>
      <c r="R18" s="2225">
        <v>0</v>
      </c>
      <c r="S18" s="46"/>
    </row>
    <row r="19" spans="1:19" x14ac:dyDescent="0.25">
      <c r="A19" s="2351"/>
      <c r="B19" s="1769" t="s">
        <v>295</v>
      </c>
      <c r="C19" s="1939" t="s">
        <v>348</v>
      </c>
      <c r="D19" s="385" t="s">
        <v>297</v>
      </c>
      <c r="E19" s="1788">
        <v>0</v>
      </c>
      <c r="F19" s="1915">
        <f t="shared" si="0"/>
        <v>0</v>
      </c>
      <c r="G19" s="1798">
        <v>0</v>
      </c>
      <c r="H19" s="55">
        <v>0</v>
      </c>
      <c r="I19" s="55">
        <v>0</v>
      </c>
      <c r="J19" s="578">
        <v>0</v>
      </c>
      <c r="K19" s="578">
        <v>0</v>
      </c>
      <c r="L19" s="55">
        <v>0</v>
      </c>
      <c r="M19" s="578">
        <v>0</v>
      </c>
      <c r="N19" s="55">
        <v>0</v>
      </c>
      <c r="O19" s="578">
        <v>0</v>
      </c>
      <c r="P19" s="2126">
        <v>0</v>
      </c>
      <c r="Q19" s="2147">
        <v>0</v>
      </c>
      <c r="R19" s="2225">
        <v>0</v>
      </c>
      <c r="S19" s="46"/>
    </row>
    <row r="20" spans="1:19" ht="31.5" hidden="1" customHeight="1" x14ac:dyDescent="0.25">
      <c r="A20" s="2351"/>
      <c r="B20" s="265" t="s">
        <v>293</v>
      </c>
      <c r="C20" s="254" t="s">
        <v>11</v>
      </c>
      <c r="D20" s="388" t="s">
        <v>301</v>
      </c>
      <c r="E20" s="1256"/>
      <c r="F20" s="1915">
        <f t="shared" si="0"/>
        <v>0</v>
      </c>
      <c r="G20" s="1789"/>
      <c r="H20" s="1771"/>
      <c r="I20" s="1771"/>
      <c r="J20" s="1787"/>
      <c r="K20" s="1787"/>
      <c r="L20" s="1771"/>
      <c r="M20" s="1856"/>
      <c r="N20" s="1553"/>
      <c r="O20" s="1856"/>
      <c r="P20" s="1553"/>
      <c r="Q20" s="1553"/>
      <c r="R20" s="1553"/>
      <c r="S20" s="46"/>
    </row>
    <row r="21" spans="1:19" ht="31.5" hidden="1" customHeight="1" x14ac:dyDescent="0.25">
      <c r="A21" s="2351"/>
      <c r="B21" s="1769" t="s">
        <v>293</v>
      </c>
      <c r="C21" s="255" t="s">
        <v>59</v>
      </c>
      <c r="D21" s="385" t="s">
        <v>301</v>
      </c>
      <c r="E21" s="1788"/>
      <c r="F21" s="1915">
        <f t="shared" si="0"/>
        <v>0</v>
      </c>
      <c r="G21" s="1789"/>
      <c r="H21" s="1771"/>
      <c r="I21" s="1771"/>
      <c r="J21" s="1787"/>
      <c r="K21" s="1787"/>
      <c r="L21" s="1771"/>
      <c r="M21" s="1856"/>
      <c r="N21" s="1553"/>
      <c r="O21" s="1856"/>
      <c r="P21" s="1553"/>
      <c r="Q21" s="1553"/>
      <c r="R21" s="1553"/>
      <c r="S21" s="46"/>
    </row>
    <row r="22" spans="1:19" ht="16.5" thickBot="1" x14ac:dyDescent="0.3">
      <c r="A22" s="2351"/>
      <c r="B22" s="412" t="s">
        <v>295</v>
      </c>
      <c r="C22" s="1940" t="s">
        <v>598</v>
      </c>
      <c r="D22" s="385" t="s">
        <v>297</v>
      </c>
      <c r="E22" s="1851"/>
      <c r="F22" s="1915">
        <f t="shared" si="0"/>
        <v>0</v>
      </c>
      <c r="G22" s="226">
        <v>0</v>
      </c>
      <c r="H22" s="96">
        <v>0</v>
      </c>
      <c r="I22" s="96">
        <v>0</v>
      </c>
      <c r="J22" s="119">
        <v>0</v>
      </c>
      <c r="K22" s="119">
        <v>0</v>
      </c>
      <c r="L22" s="96">
        <v>0</v>
      </c>
      <c r="M22" s="119">
        <v>0</v>
      </c>
      <c r="N22" s="96">
        <v>0</v>
      </c>
      <c r="O22" s="119">
        <v>0</v>
      </c>
      <c r="P22" s="2100">
        <v>2</v>
      </c>
      <c r="Q22" s="2133">
        <v>1</v>
      </c>
      <c r="R22" s="2211">
        <v>0</v>
      </c>
      <c r="S22" s="46"/>
    </row>
    <row r="23" spans="1:19" ht="32.25" thickBot="1" x14ac:dyDescent="0.3">
      <c r="A23" s="2352"/>
      <c r="B23" s="597" t="s">
        <v>293</v>
      </c>
      <c r="C23" s="1936" t="s">
        <v>14</v>
      </c>
      <c r="D23" s="264" t="s">
        <v>301</v>
      </c>
      <c r="E23" s="230"/>
      <c r="F23" s="1907"/>
      <c r="G23" s="1777"/>
      <c r="H23" s="1779"/>
      <c r="I23" s="1779"/>
      <c r="J23" s="1805"/>
      <c r="K23" s="1805"/>
      <c r="L23" s="1779"/>
      <c r="M23" s="1805"/>
      <c r="N23" s="1779"/>
      <c r="O23" s="2104"/>
      <c r="P23" s="2117"/>
      <c r="Q23" s="2138"/>
      <c r="R23" s="2219"/>
      <c r="S23" s="46"/>
    </row>
    <row r="24" spans="1:19" ht="15.75" customHeight="1" x14ac:dyDescent="0.25">
      <c r="A24" s="2343" t="s">
        <v>62</v>
      </c>
      <c r="B24" s="265" t="s">
        <v>295</v>
      </c>
      <c r="C24" s="1941" t="s">
        <v>305</v>
      </c>
      <c r="D24" s="388" t="s">
        <v>297</v>
      </c>
      <c r="E24" s="1541"/>
      <c r="F24" s="1908">
        <f>SUM(G24:O24)</f>
        <v>20</v>
      </c>
      <c r="G24" s="225">
        <v>1</v>
      </c>
      <c r="H24" s="93">
        <v>6</v>
      </c>
      <c r="I24" s="93">
        <v>1</v>
      </c>
      <c r="J24" s="118">
        <v>3</v>
      </c>
      <c r="K24" s="118">
        <v>2</v>
      </c>
      <c r="L24" s="93">
        <v>2</v>
      </c>
      <c r="M24" s="118">
        <v>3</v>
      </c>
      <c r="N24" s="93">
        <v>2</v>
      </c>
      <c r="O24" s="118">
        <v>0</v>
      </c>
      <c r="P24" s="2100">
        <v>3</v>
      </c>
      <c r="Q24" s="2133">
        <v>1</v>
      </c>
      <c r="R24" s="2211">
        <v>1</v>
      </c>
      <c r="S24" s="46"/>
    </row>
    <row r="25" spans="1:19" x14ac:dyDescent="0.25">
      <c r="A25" s="2344"/>
      <c r="B25" s="1769" t="s">
        <v>295</v>
      </c>
      <c r="C25" s="1757" t="s">
        <v>257</v>
      </c>
      <c r="D25" s="385" t="s">
        <v>297</v>
      </c>
      <c r="E25" s="1439"/>
      <c r="F25" s="271">
        <f>SUM(G25:O25)</f>
        <v>73</v>
      </c>
      <c r="G25" s="1789">
        <v>3</v>
      </c>
      <c r="H25" s="1771">
        <v>7</v>
      </c>
      <c r="I25" s="1771">
        <v>5</v>
      </c>
      <c r="J25" s="1787">
        <v>11</v>
      </c>
      <c r="K25" s="1787">
        <v>10</v>
      </c>
      <c r="L25" s="1771">
        <v>9</v>
      </c>
      <c r="M25" s="1787">
        <v>12</v>
      </c>
      <c r="N25" s="1771">
        <v>9</v>
      </c>
      <c r="O25" s="2113">
        <v>7</v>
      </c>
      <c r="P25" s="2100">
        <v>1</v>
      </c>
      <c r="Q25" s="2133">
        <v>3</v>
      </c>
      <c r="R25" s="2211">
        <v>2</v>
      </c>
      <c r="S25" s="46"/>
    </row>
    <row r="26" spans="1:19" ht="31.5" hidden="1" customHeight="1" x14ac:dyDescent="0.25">
      <c r="A26" s="2344"/>
      <c r="B26" s="1769" t="s">
        <v>355</v>
      </c>
      <c r="C26" s="1942" t="s">
        <v>356</v>
      </c>
      <c r="D26" s="385" t="s">
        <v>357</v>
      </c>
      <c r="E26" s="1788">
        <v>40.4</v>
      </c>
      <c r="F26" s="1897"/>
      <c r="G26" s="1789"/>
      <c r="H26" s="1771"/>
      <c r="I26" s="1771"/>
      <c r="J26" s="1787"/>
      <c r="K26" s="1787"/>
      <c r="L26" s="1771"/>
      <c r="M26" s="1856"/>
      <c r="N26" s="1553"/>
      <c r="O26" s="1856"/>
      <c r="P26" s="1553"/>
      <c r="Q26" s="1553"/>
      <c r="R26" s="1553"/>
      <c r="S26" s="46"/>
    </row>
    <row r="27" spans="1:19" ht="31.5" hidden="1" customHeight="1" x14ac:dyDescent="0.25">
      <c r="A27" s="2344"/>
      <c r="B27" s="1769" t="s">
        <v>359</v>
      </c>
      <c r="C27" s="1942" t="s">
        <v>358</v>
      </c>
      <c r="D27" s="385" t="s">
        <v>357</v>
      </c>
      <c r="E27" s="1788">
        <v>27.8</v>
      </c>
      <c r="F27" s="1897"/>
      <c r="G27" s="1789"/>
      <c r="H27" s="1771"/>
      <c r="I27" s="1771"/>
      <c r="J27" s="1787"/>
      <c r="K27" s="1787"/>
      <c r="L27" s="1771"/>
      <c r="M27" s="1856"/>
      <c r="N27" s="1553"/>
      <c r="O27" s="1856"/>
      <c r="P27" s="1553"/>
      <c r="Q27" s="1553"/>
      <c r="R27" s="1553"/>
      <c r="S27" s="46"/>
    </row>
    <row r="28" spans="1:19" x14ac:dyDescent="0.25">
      <c r="A28" s="2344"/>
      <c r="B28" s="1769" t="s">
        <v>295</v>
      </c>
      <c r="C28" s="255" t="s">
        <v>304</v>
      </c>
      <c r="D28" s="385" t="s">
        <v>297</v>
      </c>
      <c r="E28" s="1788"/>
      <c r="F28" s="1909"/>
      <c r="G28" s="1409"/>
      <c r="H28" s="370"/>
      <c r="I28" s="370"/>
      <c r="J28" s="1385"/>
      <c r="K28" s="1385"/>
      <c r="L28" s="370"/>
      <c r="M28" s="816">
        <v>1</v>
      </c>
      <c r="N28" s="81">
        <v>0.75</v>
      </c>
      <c r="O28" s="816">
        <v>1</v>
      </c>
      <c r="P28" s="81">
        <v>0.75</v>
      </c>
      <c r="Q28" s="2253"/>
      <c r="R28" s="436">
        <v>1</v>
      </c>
      <c r="S28" s="46"/>
    </row>
    <row r="29" spans="1:19" ht="15.75" hidden="1" customHeight="1" x14ac:dyDescent="0.25">
      <c r="A29" s="2344"/>
      <c r="B29" s="1769" t="s">
        <v>295</v>
      </c>
      <c r="C29" s="255" t="s">
        <v>306</v>
      </c>
      <c r="D29" s="385" t="s">
        <v>297</v>
      </c>
      <c r="E29" s="1788"/>
      <c r="F29" s="1910"/>
      <c r="G29" s="1789"/>
      <c r="H29" s="1771"/>
      <c r="I29" s="1771"/>
      <c r="J29" s="1787"/>
      <c r="K29" s="1787"/>
      <c r="L29" s="1771"/>
      <c r="M29" s="1787"/>
      <c r="N29" s="1771"/>
      <c r="O29" s="2113"/>
      <c r="P29" s="2100"/>
      <c r="Q29" s="2133"/>
      <c r="R29" s="2211"/>
      <c r="S29" s="46"/>
    </row>
    <row r="30" spans="1:19" s="42" customFormat="1" ht="15.75" hidden="1" customHeight="1" x14ac:dyDescent="0.25">
      <c r="A30" s="2344"/>
      <c r="B30" s="1769" t="s">
        <v>295</v>
      </c>
      <c r="C30" s="255" t="s">
        <v>344</v>
      </c>
      <c r="D30" s="385" t="s">
        <v>297</v>
      </c>
      <c r="E30" s="1791"/>
      <c r="F30" s="1910"/>
      <c r="G30" s="1792"/>
      <c r="H30" s="1756"/>
      <c r="I30" s="1756"/>
      <c r="J30" s="123"/>
      <c r="K30" s="123"/>
      <c r="L30" s="1756"/>
      <c r="M30" s="123"/>
      <c r="N30" s="1756"/>
      <c r="O30" s="123"/>
      <c r="P30" s="2106"/>
      <c r="Q30" s="2128"/>
      <c r="R30" s="2214"/>
      <c r="S30" s="46"/>
    </row>
    <row r="31" spans="1:19" s="42" customFormat="1" ht="31.5" hidden="1" customHeight="1" x14ac:dyDescent="0.25">
      <c r="A31" s="2344"/>
      <c r="B31" s="1769" t="s">
        <v>359</v>
      </c>
      <c r="C31" s="1939" t="s">
        <v>360</v>
      </c>
      <c r="D31" s="385" t="s">
        <v>357</v>
      </c>
      <c r="E31" s="1793">
        <v>0.32600000000000001</v>
      </c>
      <c r="F31" s="1911"/>
      <c r="G31" s="1792"/>
      <c r="H31" s="1756"/>
      <c r="I31" s="1756"/>
      <c r="J31" s="123"/>
      <c r="K31" s="123"/>
      <c r="L31" s="1756"/>
      <c r="M31" s="123"/>
      <c r="N31" s="1756"/>
      <c r="O31" s="123"/>
      <c r="P31" s="2106"/>
      <c r="Q31" s="2128"/>
      <c r="R31" s="2214"/>
      <c r="S31" s="46"/>
    </row>
    <row r="32" spans="1:19" s="42" customFormat="1" ht="31.5" hidden="1" customHeight="1" x14ac:dyDescent="0.25">
      <c r="A32" s="2344"/>
      <c r="B32" s="1769" t="s">
        <v>359</v>
      </c>
      <c r="C32" s="1939" t="s">
        <v>361</v>
      </c>
      <c r="D32" s="385" t="s">
        <v>357</v>
      </c>
      <c r="E32" s="1793">
        <v>0.29199999999999998</v>
      </c>
      <c r="F32" s="1911"/>
      <c r="G32" s="1792"/>
      <c r="H32" s="1756"/>
      <c r="I32" s="1756"/>
      <c r="J32" s="123"/>
      <c r="K32" s="123"/>
      <c r="L32" s="1756"/>
      <c r="M32" s="123"/>
      <c r="N32" s="1756"/>
      <c r="O32" s="123"/>
      <c r="P32" s="2106"/>
      <c r="Q32" s="2128"/>
      <c r="R32" s="2214"/>
      <c r="S32" s="46"/>
    </row>
    <row r="33" spans="1:34" x14ac:dyDescent="0.25">
      <c r="A33" s="2344"/>
      <c r="B33" s="1769" t="s">
        <v>295</v>
      </c>
      <c r="C33" s="255" t="s">
        <v>307</v>
      </c>
      <c r="D33" s="385" t="s">
        <v>297</v>
      </c>
      <c r="E33" s="1788"/>
      <c r="F33" s="1911"/>
      <c r="G33" s="1789">
        <v>0</v>
      </c>
      <c r="H33" s="1771">
        <v>0</v>
      </c>
      <c r="I33" s="1771">
        <v>0</v>
      </c>
      <c r="J33" s="1787">
        <v>0</v>
      </c>
      <c r="K33" s="1787">
        <v>0</v>
      </c>
      <c r="L33" s="1771">
        <v>0</v>
      </c>
      <c r="M33" s="1787">
        <v>0</v>
      </c>
      <c r="N33" s="1771">
        <v>0</v>
      </c>
      <c r="O33" s="2113">
        <v>0</v>
      </c>
      <c r="P33" s="2100">
        <v>0</v>
      </c>
      <c r="Q33" s="2133">
        <v>0</v>
      </c>
      <c r="R33" s="2211">
        <v>0</v>
      </c>
      <c r="S33" s="46"/>
    </row>
    <row r="34" spans="1:34" ht="16.5" thickBot="1" x14ac:dyDescent="0.3">
      <c r="A34" s="2344"/>
      <c r="B34" s="1769" t="s">
        <v>295</v>
      </c>
      <c r="C34" s="255" t="s">
        <v>308</v>
      </c>
      <c r="D34" s="385" t="s">
        <v>297</v>
      </c>
      <c r="E34" s="268"/>
      <c r="F34" s="1912"/>
      <c r="G34" s="226">
        <v>0</v>
      </c>
      <c r="H34" s="96">
        <v>0</v>
      </c>
      <c r="I34" s="96">
        <v>0</v>
      </c>
      <c r="J34" s="119">
        <v>0</v>
      </c>
      <c r="K34" s="119">
        <v>0</v>
      </c>
      <c r="L34" s="96">
        <v>0</v>
      </c>
      <c r="M34" s="119">
        <v>0</v>
      </c>
      <c r="N34" s="96">
        <v>0</v>
      </c>
      <c r="O34" s="119">
        <v>0</v>
      </c>
      <c r="P34" s="2100">
        <v>0</v>
      </c>
      <c r="Q34" s="2133">
        <v>0</v>
      </c>
      <c r="R34" s="2211">
        <v>0</v>
      </c>
      <c r="S34" s="46"/>
    </row>
    <row r="35" spans="1:34" ht="16.5" hidden="1" customHeight="1" x14ac:dyDescent="0.25">
      <c r="A35" s="2344"/>
      <c r="B35" s="1947" t="s">
        <v>295</v>
      </c>
      <c r="C35" s="255" t="s">
        <v>309</v>
      </c>
      <c r="D35" s="391" t="s">
        <v>297</v>
      </c>
      <c r="E35" s="231" t="s">
        <v>195</v>
      </c>
      <c r="F35" s="1913" t="e">
        <f>F36/F37</f>
        <v>#REF!</v>
      </c>
      <c r="G35" s="169"/>
      <c r="H35" s="83"/>
      <c r="I35" s="83"/>
      <c r="J35" s="84"/>
      <c r="K35" s="84"/>
      <c r="L35" s="83"/>
      <c r="M35" s="1881"/>
      <c r="N35" s="1885"/>
      <c r="O35" s="1881"/>
      <c r="P35" s="1553"/>
      <c r="Q35" s="1553"/>
      <c r="R35" s="1553"/>
      <c r="S35" s="46"/>
    </row>
    <row r="36" spans="1:34" ht="16.5" hidden="1" customHeight="1" x14ac:dyDescent="0.25">
      <c r="A36" s="2344"/>
      <c r="B36" s="1947" t="s">
        <v>295</v>
      </c>
      <c r="C36" s="255" t="s">
        <v>313</v>
      </c>
      <c r="D36" s="391" t="s">
        <v>297</v>
      </c>
      <c r="E36" s="1788"/>
      <c r="F36" s="1897" t="e">
        <f>SUM(#REF!)</f>
        <v>#REF!</v>
      </c>
      <c r="G36" s="1789"/>
      <c r="H36" s="1485"/>
      <c r="I36" s="1485"/>
      <c r="J36" s="1499"/>
      <c r="K36" s="1499"/>
      <c r="L36" s="1485"/>
      <c r="M36" s="1856"/>
      <c r="N36" s="1553"/>
      <c r="O36" s="1856"/>
      <c r="P36" s="1553"/>
      <c r="Q36" s="1553"/>
      <c r="R36" s="1553"/>
      <c r="S36" s="46"/>
    </row>
    <row r="37" spans="1:34" ht="16.5" hidden="1" customHeight="1" x14ac:dyDescent="0.25">
      <c r="A37" s="2344"/>
      <c r="B37" s="1947" t="s">
        <v>295</v>
      </c>
      <c r="C37" s="255" t="s">
        <v>314</v>
      </c>
      <c r="D37" s="391" t="s">
        <v>297</v>
      </c>
      <c r="E37" s="1788"/>
      <c r="F37" s="1897" t="e">
        <f>SUM(#REF!)</f>
        <v>#REF!</v>
      </c>
      <c r="G37" s="1789"/>
      <c r="H37" s="1485"/>
      <c r="I37" s="1485"/>
      <c r="J37" s="1499"/>
      <c r="K37" s="1499"/>
      <c r="L37" s="1485"/>
      <c r="M37" s="1856"/>
      <c r="N37" s="1553"/>
      <c r="O37" s="1856"/>
      <c r="P37" s="1553"/>
      <c r="Q37" s="1553"/>
      <c r="R37" s="1553"/>
      <c r="S37" s="46"/>
    </row>
    <row r="38" spans="1:34" ht="16.5" hidden="1" customHeight="1" thickBot="1" x14ac:dyDescent="0.3">
      <c r="A38" s="2344"/>
      <c r="B38" s="1947" t="s">
        <v>295</v>
      </c>
      <c r="C38" s="255" t="s">
        <v>310</v>
      </c>
      <c r="D38" s="391" t="s">
        <v>297</v>
      </c>
      <c r="E38" s="1788" t="s">
        <v>196</v>
      </c>
      <c r="F38" s="1898"/>
      <c r="G38" s="229"/>
      <c r="H38" s="85"/>
      <c r="I38" s="85"/>
      <c r="J38" s="120"/>
      <c r="K38" s="120"/>
      <c r="L38" s="85"/>
      <c r="M38" s="1886"/>
      <c r="N38" s="1887"/>
      <c r="O38" s="1886"/>
      <c r="P38" s="1553"/>
      <c r="Q38" s="1553"/>
      <c r="R38" s="1553"/>
      <c r="S38" s="46"/>
    </row>
    <row r="39" spans="1:34" ht="16.5" customHeight="1" x14ac:dyDescent="0.25">
      <c r="A39" s="2344"/>
      <c r="B39" s="1769" t="s">
        <v>295</v>
      </c>
      <c r="C39" s="255" t="s">
        <v>594</v>
      </c>
      <c r="D39" s="239" t="s">
        <v>297</v>
      </c>
      <c r="E39" s="231" t="s">
        <v>565</v>
      </c>
      <c r="F39" s="1899"/>
      <c r="G39" s="1894"/>
      <c r="H39" s="1114"/>
      <c r="I39" s="1114"/>
      <c r="J39" s="1380"/>
      <c r="K39" s="1380"/>
      <c r="L39" s="1114"/>
      <c r="M39" s="1097">
        <v>0.6</v>
      </c>
      <c r="N39" s="1917">
        <v>1</v>
      </c>
      <c r="O39" s="2199">
        <v>0.96299999999999997</v>
      </c>
      <c r="P39" s="463">
        <v>0.84599999999999997</v>
      </c>
      <c r="Q39" s="323">
        <v>0.93500000000000005</v>
      </c>
      <c r="R39" s="323">
        <v>1</v>
      </c>
      <c r="S39" s="46"/>
    </row>
    <row r="40" spans="1:34" ht="16.5" customHeight="1" x14ac:dyDescent="0.25">
      <c r="A40" s="2344"/>
      <c r="B40" s="1769" t="s">
        <v>295</v>
      </c>
      <c r="C40" s="255" t="s">
        <v>595</v>
      </c>
      <c r="D40" s="239" t="s">
        <v>297</v>
      </c>
      <c r="E40" s="231" t="s">
        <v>565</v>
      </c>
      <c r="F40" s="1896"/>
      <c r="G40" s="1797"/>
      <c r="H40" s="1808"/>
      <c r="I40" s="1808"/>
      <c r="J40" s="1795"/>
      <c r="K40" s="1795"/>
      <c r="L40" s="1808"/>
      <c r="M40" s="1918">
        <v>0.36699999999999999</v>
      </c>
      <c r="N40" s="463">
        <v>0.85199999999999998</v>
      </c>
      <c r="O40" s="2111">
        <v>0.92600000000000005</v>
      </c>
      <c r="P40" s="463">
        <v>0.71799999999999997</v>
      </c>
      <c r="Q40" s="323">
        <v>0.90300000000000002</v>
      </c>
      <c r="R40" s="323">
        <v>1</v>
      </c>
      <c r="S40" s="46"/>
    </row>
    <row r="41" spans="1:34" ht="16.5" customHeight="1" x14ac:dyDescent="0.25">
      <c r="A41" s="2344"/>
      <c r="B41" s="1769" t="s">
        <v>295</v>
      </c>
      <c r="C41" s="255" t="s">
        <v>679</v>
      </c>
      <c r="D41" s="239" t="s">
        <v>297</v>
      </c>
      <c r="E41" s="231" t="s">
        <v>565</v>
      </c>
      <c r="F41" s="1897"/>
      <c r="G41" s="1810"/>
      <c r="H41" s="178"/>
      <c r="I41" s="178"/>
      <c r="J41" s="1809"/>
      <c r="K41" s="1809"/>
      <c r="L41" s="1808"/>
      <c r="M41" s="1808"/>
      <c r="N41" s="1808"/>
      <c r="O41" s="2111">
        <v>0.95799999999999996</v>
      </c>
      <c r="P41" s="463">
        <v>0.71899999999999997</v>
      </c>
      <c r="Q41" s="323">
        <v>0.93100000000000005</v>
      </c>
      <c r="R41" s="323">
        <v>1</v>
      </c>
      <c r="S41" s="46"/>
    </row>
    <row r="42" spans="1:34" ht="16.5" customHeight="1" x14ac:dyDescent="0.25">
      <c r="A42" s="2344"/>
      <c r="B42" s="597"/>
      <c r="C42" s="1936" t="s">
        <v>669</v>
      </c>
      <c r="D42" s="238" t="s">
        <v>297</v>
      </c>
      <c r="E42" s="142"/>
      <c r="F42" s="1907"/>
      <c r="G42" s="1810"/>
      <c r="H42" s="178"/>
      <c r="I42" s="178"/>
      <c r="J42" s="1809"/>
      <c r="K42" s="1809"/>
      <c r="L42" s="1919">
        <v>261</v>
      </c>
      <c r="M42" s="537">
        <v>190</v>
      </c>
      <c r="N42" s="125">
        <v>281</v>
      </c>
      <c r="O42" s="123">
        <v>127</v>
      </c>
      <c r="P42" s="2106">
        <v>109</v>
      </c>
      <c r="Q42" s="2128">
        <v>147</v>
      </c>
      <c r="R42" s="2214">
        <v>163</v>
      </c>
      <c r="S42" s="142"/>
    </row>
    <row r="43" spans="1:34" ht="16.5" thickBot="1" x14ac:dyDescent="0.3">
      <c r="A43" s="2344"/>
      <c r="B43" s="412" t="s">
        <v>295</v>
      </c>
      <c r="C43" s="1943" t="s">
        <v>668</v>
      </c>
      <c r="D43" s="387" t="s">
        <v>297</v>
      </c>
      <c r="E43" s="268"/>
      <c r="F43" s="1906"/>
      <c r="G43" s="1109">
        <v>2</v>
      </c>
      <c r="H43" s="468">
        <v>4</v>
      </c>
      <c r="I43" s="468">
        <v>7</v>
      </c>
      <c r="J43" s="588">
        <v>7</v>
      </c>
      <c r="K43" s="588">
        <v>7</v>
      </c>
      <c r="L43" s="468">
        <v>7</v>
      </c>
      <c r="M43" s="588">
        <v>8</v>
      </c>
      <c r="N43" s="468">
        <v>8</v>
      </c>
      <c r="O43" s="588">
        <v>8</v>
      </c>
      <c r="P43" s="2106">
        <v>9</v>
      </c>
      <c r="Q43" s="2128">
        <v>10</v>
      </c>
      <c r="R43" s="2214">
        <v>11</v>
      </c>
      <c r="S43" s="46"/>
      <c r="T43" s="44"/>
      <c r="U43" s="44"/>
    </row>
    <row r="44" spans="1:34" x14ac:dyDescent="0.25">
      <c r="A44" s="2353" t="s">
        <v>456</v>
      </c>
      <c r="B44" s="2590" t="s">
        <v>295</v>
      </c>
      <c r="C44" s="254" t="s">
        <v>362</v>
      </c>
      <c r="D44" s="2449" t="s">
        <v>297</v>
      </c>
      <c r="E44" s="2539"/>
      <c r="F44" s="2392"/>
      <c r="G44" s="1281">
        <v>0.98</v>
      </c>
      <c r="H44" s="959">
        <v>0.94</v>
      </c>
      <c r="I44" s="951">
        <v>0.98</v>
      </c>
      <c r="J44" s="959">
        <v>0.91</v>
      </c>
      <c r="K44" s="959">
        <v>0.92</v>
      </c>
      <c r="L44" s="959">
        <v>0.92</v>
      </c>
      <c r="M44" s="2067">
        <v>1.1100000000000001</v>
      </c>
      <c r="N44" s="2060">
        <v>0.81</v>
      </c>
      <c r="O44" s="2067">
        <v>0.86</v>
      </c>
      <c r="P44" s="2208">
        <v>0.93</v>
      </c>
      <c r="Q44" s="2208">
        <v>0.94</v>
      </c>
      <c r="R44" s="2295">
        <v>0.87</v>
      </c>
      <c r="S44" s="46"/>
      <c r="T44" s="1874"/>
      <c r="U44" s="1874"/>
      <c r="V44" s="1874"/>
      <c r="W44" s="1870"/>
      <c r="X44" s="1871"/>
      <c r="Y44" s="1870"/>
      <c r="Z44" s="1870"/>
      <c r="AA44" s="1870"/>
      <c r="AB44" s="1870"/>
      <c r="AC44" s="1870"/>
      <c r="AD44" s="1870"/>
      <c r="AE44" s="1870"/>
      <c r="AF44" s="1870"/>
      <c r="AG44" s="1870"/>
      <c r="AH44" s="1870"/>
    </row>
    <row r="45" spans="1:34" x14ac:dyDescent="0.25">
      <c r="A45" s="2351"/>
      <c r="B45" s="2592"/>
      <c r="C45" s="255" t="s">
        <v>364</v>
      </c>
      <c r="D45" s="2450"/>
      <c r="E45" s="2540"/>
      <c r="F45" s="2392"/>
      <c r="G45" s="1229">
        <v>26.3</v>
      </c>
      <c r="H45" s="399">
        <v>27.9</v>
      </c>
      <c r="I45" s="399">
        <v>24.5</v>
      </c>
      <c r="J45" s="399">
        <v>26.9</v>
      </c>
      <c r="K45" s="399">
        <v>24.5</v>
      </c>
      <c r="L45" s="399">
        <v>26.4</v>
      </c>
      <c r="M45" s="1882">
        <v>24.2</v>
      </c>
      <c r="N45" s="1996">
        <v>25.8</v>
      </c>
      <c r="O45" s="1882">
        <v>24.6</v>
      </c>
      <c r="P45" s="2203">
        <v>26.3</v>
      </c>
      <c r="Q45" s="2203">
        <v>23.4</v>
      </c>
      <c r="R45" s="2203">
        <v>24.1</v>
      </c>
      <c r="S45" s="46"/>
      <c r="T45" s="1874"/>
      <c r="U45" s="1874"/>
      <c r="V45" s="1874"/>
      <c r="W45" s="1872"/>
      <c r="X45" s="1873"/>
      <c r="Y45" s="1872"/>
      <c r="Z45" s="1872"/>
      <c r="AA45" s="1872"/>
      <c r="AB45" s="1872"/>
      <c r="AC45" s="1872"/>
      <c r="AD45" s="1872"/>
      <c r="AE45" s="1872"/>
      <c r="AF45" s="1872"/>
      <c r="AG45" s="1872"/>
      <c r="AH45" s="1872"/>
    </row>
    <row r="46" spans="1:34" x14ac:dyDescent="0.25">
      <c r="A46" s="2351"/>
      <c r="B46" s="2592"/>
      <c r="C46" s="1944" t="s">
        <v>383</v>
      </c>
      <c r="D46" s="2450"/>
      <c r="E46" s="2540"/>
      <c r="F46" s="2392"/>
      <c r="G46" s="1193">
        <v>1</v>
      </c>
      <c r="H46" s="164">
        <v>1.5</v>
      </c>
      <c r="I46" s="164">
        <v>1.5</v>
      </c>
      <c r="J46" s="164">
        <v>1</v>
      </c>
      <c r="K46" s="164">
        <v>2</v>
      </c>
      <c r="L46" s="164">
        <v>1.5</v>
      </c>
      <c r="M46" s="2064">
        <v>1</v>
      </c>
      <c r="N46" s="342">
        <v>2</v>
      </c>
      <c r="O46" s="2065">
        <v>3</v>
      </c>
      <c r="P46" s="2204">
        <v>3.5</v>
      </c>
      <c r="Q46" s="2204">
        <v>3</v>
      </c>
      <c r="R46" s="2204">
        <v>3.5</v>
      </c>
      <c r="S46" s="46"/>
      <c r="T46" s="1874"/>
      <c r="U46" s="1874"/>
      <c r="V46" s="1874"/>
      <c r="W46" s="1872"/>
      <c r="X46" s="1873"/>
      <c r="Y46" s="1872"/>
      <c r="Z46" s="1872"/>
      <c r="AA46" s="1872"/>
      <c r="AB46" s="1872"/>
      <c r="AC46" s="1872"/>
      <c r="AD46" s="1872"/>
      <c r="AE46" s="1872"/>
      <c r="AF46" s="1872"/>
      <c r="AG46" s="1872"/>
      <c r="AH46" s="1872"/>
    </row>
    <row r="47" spans="1:34" x14ac:dyDescent="0.25">
      <c r="A47" s="2351"/>
      <c r="B47" s="2592"/>
      <c r="C47" s="1757" t="s">
        <v>384</v>
      </c>
      <c r="D47" s="2450"/>
      <c r="E47" s="2540"/>
      <c r="F47" s="2392"/>
      <c r="G47" s="1193">
        <v>1</v>
      </c>
      <c r="H47" s="163">
        <v>0</v>
      </c>
      <c r="I47" s="163">
        <v>0</v>
      </c>
      <c r="J47" s="163">
        <v>0</v>
      </c>
      <c r="K47" s="163">
        <v>0</v>
      </c>
      <c r="L47" s="167">
        <v>3</v>
      </c>
      <c r="M47" s="2066">
        <v>3</v>
      </c>
      <c r="N47" s="343">
        <v>2.5</v>
      </c>
      <c r="O47" s="2066">
        <v>3</v>
      </c>
      <c r="P47" s="2205">
        <v>3</v>
      </c>
      <c r="Q47" s="2205">
        <v>3</v>
      </c>
      <c r="R47" s="2205">
        <v>3</v>
      </c>
      <c r="S47" s="46"/>
      <c r="T47" s="1874"/>
      <c r="U47" s="1874"/>
      <c r="V47" s="1874"/>
      <c r="W47" s="1872"/>
      <c r="X47" s="1873"/>
      <c r="Y47" s="1872"/>
      <c r="Z47" s="1872"/>
      <c r="AA47" s="1872"/>
      <c r="AB47" s="1872"/>
      <c r="AC47" s="1872"/>
      <c r="AD47" s="1872"/>
      <c r="AE47" s="1872"/>
      <c r="AF47" s="1872"/>
      <c r="AG47" s="1872"/>
      <c r="AH47" s="1872"/>
    </row>
    <row r="48" spans="1:34" x14ac:dyDescent="0.25">
      <c r="A48" s="2351"/>
      <c r="B48" s="2592"/>
      <c r="C48" s="1757" t="s">
        <v>386</v>
      </c>
      <c r="D48" s="2450"/>
      <c r="E48" s="2540"/>
      <c r="F48" s="2392"/>
      <c r="G48" s="1199">
        <v>0</v>
      </c>
      <c r="H48" s="163">
        <v>0</v>
      </c>
      <c r="I48" s="163">
        <v>0</v>
      </c>
      <c r="J48" s="163">
        <v>0</v>
      </c>
      <c r="K48" s="167">
        <v>2</v>
      </c>
      <c r="L48" s="167">
        <v>2</v>
      </c>
      <c r="M48" s="2064">
        <v>1</v>
      </c>
      <c r="N48" s="341">
        <v>0</v>
      </c>
      <c r="O48" s="2064">
        <v>1</v>
      </c>
      <c r="P48" s="2206">
        <v>0.5</v>
      </c>
      <c r="Q48" s="2207">
        <v>0</v>
      </c>
      <c r="R48" s="2206">
        <v>0.5</v>
      </c>
      <c r="S48" s="46"/>
      <c r="T48" s="1874"/>
      <c r="U48" s="1874"/>
      <c r="V48" s="1874"/>
      <c r="W48" s="1872"/>
      <c r="X48" s="1873"/>
      <c r="Y48" s="1872"/>
      <c r="Z48" s="1872"/>
      <c r="AA48" s="1872"/>
      <c r="AB48" s="1872"/>
      <c r="AC48" s="1872"/>
      <c r="AD48" s="1872"/>
      <c r="AE48" s="1872"/>
      <c r="AF48" s="1872"/>
      <c r="AG48" s="1872"/>
      <c r="AH48" s="1872"/>
    </row>
    <row r="49" spans="1:34" x14ac:dyDescent="0.25">
      <c r="A49" s="2351"/>
      <c r="B49" s="2592"/>
      <c r="C49" s="1757" t="s">
        <v>387</v>
      </c>
      <c r="D49" s="2450"/>
      <c r="E49" s="2540"/>
      <c r="F49" s="2392"/>
      <c r="G49" s="1193">
        <v>1</v>
      </c>
      <c r="H49" s="164">
        <v>1</v>
      </c>
      <c r="I49" s="164">
        <v>2</v>
      </c>
      <c r="J49" s="164">
        <v>1</v>
      </c>
      <c r="K49" s="168">
        <v>1.5</v>
      </c>
      <c r="L49" s="168">
        <v>1.5</v>
      </c>
      <c r="M49" s="2065">
        <v>1.5</v>
      </c>
      <c r="N49" s="344">
        <v>1.5</v>
      </c>
      <c r="O49" s="2064">
        <v>1</v>
      </c>
      <c r="P49" s="2204">
        <v>1.5</v>
      </c>
      <c r="Q49" s="2204">
        <v>1.5</v>
      </c>
      <c r="R49" s="2204">
        <v>1.5</v>
      </c>
      <c r="S49" s="46"/>
      <c r="T49" s="1874"/>
      <c r="U49" s="1874"/>
      <c r="V49" s="1874"/>
      <c r="W49" s="1872"/>
      <c r="X49" s="1873"/>
      <c r="Y49" s="1872"/>
      <c r="Z49" s="1872"/>
      <c r="AA49" s="1872"/>
      <c r="AB49" s="1872"/>
      <c r="AC49" s="1872"/>
      <c r="AD49" s="1872"/>
      <c r="AE49" s="1872"/>
      <c r="AF49" s="1872"/>
      <c r="AG49" s="1872"/>
      <c r="AH49" s="1872"/>
    </row>
    <row r="50" spans="1:34" ht="16.5" thickBot="1" x14ac:dyDescent="0.3">
      <c r="A50" s="2352"/>
      <c r="B50" s="2591"/>
      <c r="C50" s="1758" t="s">
        <v>426</v>
      </c>
      <c r="D50" s="2451"/>
      <c r="E50" s="2541"/>
      <c r="F50" s="2595"/>
      <c r="G50" s="1200">
        <v>3</v>
      </c>
      <c r="H50" s="170">
        <v>2.5</v>
      </c>
      <c r="I50" s="170">
        <v>3.5</v>
      </c>
      <c r="J50" s="470">
        <v>2</v>
      </c>
      <c r="K50" s="170">
        <v>5.5</v>
      </c>
      <c r="L50" s="173">
        <v>8</v>
      </c>
      <c r="M50" s="2063">
        <v>6.5</v>
      </c>
      <c r="N50" s="2061">
        <v>6</v>
      </c>
      <c r="O50" s="2200">
        <v>8</v>
      </c>
      <c r="P50" s="2204">
        <v>8.5</v>
      </c>
      <c r="Q50" s="2204">
        <v>7.5</v>
      </c>
      <c r="R50" s="2204">
        <v>8.5</v>
      </c>
      <c r="S50" s="46"/>
      <c r="T50" s="1874"/>
      <c r="U50" s="1874"/>
      <c r="V50" s="1874"/>
      <c r="W50" s="1872"/>
      <c r="X50" s="1873"/>
      <c r="Y50" s="1872"/>
      <c r="Z50" s="1872"/>
      <c r="AA50" s="1872"/>
      <c r="AB50" s="1872"/>
      <c r="AC50" s="1872"/>
      <c r="AD50" s="1872"/>
      <c r="AE50" s="1872"/>
      <c r="AF50" s="1872"/>
      <c r="AG50" s="1872"/>
      <c r="AH50" s="1872"/>
    </row>
    <row r="51" spans="1:34" x14ac:dyDescent="0.25">
      <c r="A51" s="2353" t="s">
        <v>455</v>
      </c>
      <c r="B51" s="2590" t="s">
        <v>295</v>
      </c>
      <c r="C51" s="254" t="s">
        <v>362</v>
      </c>
      <c r="D51" s="2449" t="s">
        <v>297</v>
      </c>
      <c r="E51" s="1777"/>
      <c r="F51" s="1805"/>
      <c r="G51" s="1198">
        <v>0.91</v>
      </c>
      <c r="H51" s="697">
        <v>0.89</v>
      </c>
      <c r="I51" s="358">
        <v>0.89</v>
      </c>
      <c r="J51" s="697">
        <v>0.86</v>
      </c>
      <c r="K51" s="358">
        <v>0.85</v>
      </c>
      <c r="L51" s="358">
        <v>0.85</v>
      </c>
      <c r="M51" s="2068">
        <v>1.04</v>
      </c>
      <c r="N51" s="2062">
        <v>0.9</v>
      </c>
      <c r="O51" s="2201">
        <v>0.88</v>
      </c>
      <c r="P51" s="2209">
        <v>0.97</v>
      </c>
      <c r="Q51" s="2209">
        <v>0.95</v>
      </c>
      <c r="R51" s="2209">
        <v>0.97</v>
      </c>
      <c r="S51" s="46"/>
      <c r="T51" s="1874"/>
      <c r="U51" s="1874"/>
      <c r="V51" s="1874"/>
      <c r="W51" s="1872"/>
      <c r="X51" s="1873"/>
      <c r="Y51" s="1872"/>
      <c r="Z51" s="1872"/>
      <c r="AA51" s="1872"/>
      <c r="AB51" s="1872"/>
      <c r="AC51" s="1872"/>
      <c r="AD51" s="1872"/>
      <c r="AE51" s="1872"/>
      <c r="AF51" s="1872"/>
      <c r="AG51" s="1872"/>
      <c r="AH51" s="1872"/>
    </row>
    <row r="52" spans="1:34" x14ac:dyDescent="0.25">
      <c r="A52" s="2351"/>
      <c r="B52" s="2592"/>
      <c r="C52" s="255" t="s">
        <v>364</v>
      </c>
      <c r="D52" s="2450"/>
      <c r="E52" s="1777"/>
      <c r="F52" s="1805"/>
      <c r="G52" s="1229">
        <v>28.9</v>
      </c>
      <c r="H52" s="817">
        <v>29.4</v>
      </c>
      <c r="I52" s="399">
        <v>29</v>
      </c>
      <c r="J52" s="817">
        <v>29.7</v>
      </c>
      <c r="K52" s="399">
        <v>26.6</v>
      </c>
      <c r="L52" s="399">
        <v>27.6</v>
      </c>
      <c r="M52" s="1880">
        <v>26</v>
      </c>
      <c r="N52" s="54">
        <v>28.1</v>
      </c>
      <c r="O52" s="1882">
        <v>26.5</v>
      </c>
      <c r="P52" s="2203">
        <v>22.2</v>
      </c>
      <c r="Q52" s="2203">
        <v>19.3</v>
      </c>
      <c r="R52" s="2203">
        <v>21.6</v>
      </c>
      <c r="S52" s="46"/>
      <c r="T52" s="1874"/>
      <c r="U52" s="1874"/>
      <c r="V52" s="1874"/>
      <c r="W52" s="1872"/>
      <c r="X52" s="1873"/>
      <c r="Y52" s="1872"/>
      <c r="Z52" s="1872"/>
      <c r="AA52" s="1872"/>
      <c r="AB52" s="1872"/>
      <c r="AC52" s="1872"/>
      <c r="AD52" s="1872"/>
      <c r="AE52" s="1872"/>
      <c r="AF52" s="1872"/>
      <c r="AG52" s="1872"/>
      <c r="AH52" s="1872"/>
    </row>
    <row r="53" spans="1:34" x14ac:dyDescent="0.25">
      <c r="A53" s="2351"/>
      <c r="B53" s="2592"/>
      <c r="C53" s="1944" t="s">
        <v>383</v>
      </c>
      <c r="D53" s="2450"/>
      <c r="E53" s="1777"/>
      <c r="F53" s="1805"/>
      <c r="G53" s="1199">
        <v>0</v>
      </c>
      <c r="H53" s="554">
        <v>0</v>
      </c>
      <c r="I53" s="163">
        <v>0</v>
      </c>
      <c r="J53" s="554">
        <v>0.5</v>
      </c>
      <c r="K53" s="163">
        <v>0</v>
      </c>
      <c r="L53" s="163">
        <v>0</v>
      </c>
      <c r="M53" s="2069">
        <v>1</v>
      </c>
      <c r="N53" s="341">
        <v>0</v>
      </c>
      <c r="O53" s="2202">
        <v>0</v>
      </c>
      <c r="P53" s="2207">
        <v>0.5</v>
      </c>
      <c r="Q53" s="2207">
        <v>0</v>
      </c>
      <c r="R53" s="2206">
        <v>1</v>
      </c>
      <c r="S53" s="46"/>
      <c r="T53" s="1874"/>
      <c r="U53" s="1874"/>
      <c r="V53" s="1874"/>
      <c r="W53" s="1872"/>
      <c r="X53" s="1873"/>
      <c r="Y53" s="1872"/>
      <c r="Z53" s="1872"/>
      <c r="AA53" s="1872"/>
      <c r="AB53" s="1872"/>
      <c r="AC53" s="1872"/>
      <c r="AD53" s="1872"/>
      <c r="AE53" s="1872"/>
      <c r="AF53" s="1872"/>
      <c r="AG53" s="1872"/>
      <c r="AH53" s="1872"/>
    </row>
    <row r="54" spans="1:34" x14ac:dyDescent="0.25">
      <c r="A54" s="2351"/>
      <c r="B54" s="2592"/>
      <c r="C54" s="1757" t="s">
        <v>384</v>
      </c>
      <c r="D54" s="2450"/>
      <c r="E54" s="1777"/>
      <c r="F54" s="1805"/>
      <c r="G54" s="1199">
        <v>0</v>
      </c>
      <c r="H54" s="554">
        <v>0</v>
      </c>
      <c r="I54" s="163">
        <v>0</v>
      </c>
      <c r="J54" s="554">
        <v>0</v>
      </c>
      <c r="K54" s="163">
        <v>0</v>
      </c>
      <c r="L54" s="167">
        <v>3</v>
      </c>
      <c r="M54" s="2070">
        <v>3</v>
      </c>
      <c r="N54" s="343">
        <v>2.5</v>
      </c>
      <c r="O54" s="2066">
        <v>3</v>
      </c>
      <c r="P54" s="2205">
        <v>3</v>
      </c>
      <c r="Q54" s="2205">
        <v>3</v>
      </c>
      <c r="R54" s="2205">
        <v>3</v>
      </c>
      <c r="S54" s="46"/>
      <c r="T54" s="1874"/>
      <c r="U54" s="1874"/>
      <c r="V54" s="1874"/>
      <c r="W54" s="1872"/>
      <c r="X54" s="1873"/>
      <c r="Y54" s="1872"/>
      <c r="Z54" s="1872"/>
      <c r="AA54" s="1872"/>
      <c r="AB54" s="1872"/>
      <c r="AC54" s="1872"/>
      <c r="AD54" s="1872"/>
      <c r="AE54" s="1872"/>
      <c r="AF54" s="1872"/>
      <c r="AG54" s="1872"/>
      <c r="AH54" s="1872"/>
    </row>
    <row r="55" spans="1:34" x14ac:dyDescent="0.25">
      <c r="A55" s="2351"/>
      <c r="B55" s="2592"/>
      <c r="C55" s="1757" t="s">
        <v>386</v>
      </c>
      <c r="D55" s="2450"/>
      <c r="E55" s="1777"/>
      <c r="F55" s="1805"/>
      <c r="G55" s="1199">
        <v>0</v>
      </c>
      <c r="H55" s="556">
        <v>1.5</v>
      </c>
      <c r="I55" s="163">
        <v>0</v>
      </c>
      <c r="J55" s="557">
        <v>2</v>
      </c>
      <c r="K55" s="163">
        <v>0</v>
      </c>
      <c r="L55" s="167">
        <v>2</v>
      </c>
      <c r="M55" s="2069">
        <v>0.5</v>
      </c>
      <c r="N55" s="341">
        <v>0</v>
      </c>
      <c r="O55" s="2066">
        <v>2</v>
      </c>
      <c r="P55" s="2206">
        <v>1</v>
      </c>
      <c r="Q55" s="2205">
        <v>2</v>
      </c>
      <c r="R55" s="2206">
        <v>1</v>
      </c>
      <c r="S55" s="46"/>
      <c r="T55" s="1874"/>
      <c r="U55" s="1874"/>
      <c r="V55" s="1874"/>
      <c r="W55" s="1872"/>
      <c r="X55" s="1873"/>
      <c r="Y55" s="1872"/>
      <c r="Z55" s="1872"/>
      <c r="AA55" s="1872"/>
      <c r="AB55" s="1872"/>
      <c r="AC55" s="1872"/>
      <c r="AD55" s="1872"/>
      <c r="AE55" s="1872"/>
      <c r="AF55" s="1872"/>
      <c r="AG55" s="1872"/>
      <c r="AH55" s="1872"/>
    </row>
    <row r="56" spans="1:34" x14ac:dyDescent="0.25">
      <c r="A56" s="2351"/>
      <c r="B56" s="2592"/>
      <c r="C56" s="1757" t="s">
        <v>387</v>
      </c>
      <c r="D56" s="2450"/>
      <c r="E56" s="1777"/>
      <c r="F56" s="1805"/>
      <c r="G56" s="1193">
        <v>1</v>
      </c>
      <c r="H56" s="556">
        <v>1</v>
      </c>
      <c r="I56" s="164">
        <v>0.5</v>
      </c>
      <c r="J56" s="556">
        <v>0.5</v>
      </c>
      <c r="K56" s="164">
        <v>0.5</v>
      </c>
      <c r="L56" s="164">
        <v>0.5</v>
      </c>
      <c r="M56" s="2069">
        <v>0.5</v>
      </c>
      <c r="N56" s="342">
        <v>0.5</v>
      </c>
      <c r="O56" s="2064">
        <v>0.5</v>
      </c>
      <c r="P56" s="2206">
        <v>0.5</v>
      </c>
      <c r="Q56" s="2206">
        <v>0.5</v>
      </c>
      <c r="R56" s="2206">
        <v>0.5</v>
      </c>
      <c r="S56" s="46"/>
      <c r="T56" s="1874"/>
      <c r="U56" s="1874"/>
      <c r="V56" s="1874"/>
      <c r="W56" s="1872"/>
      <c r="X56" s="1873"/>
      <c r="Y56" s="1872"/>
      <c r="Z56" s="1872"/>
      <c r="AA56" s="1872"/>
      <c r="AB56" s="1872"/>
      <c r="AC56" s="1872"/>
      <c r="AD56" s="1872"/>
      <c r="AE56" s="1872"/>
      <c r="AF56" s="1872"/>
      <c r="AG56" s="1872"/>
      <c r="AH56" s="1872"/>
    </row>
    <row r="57" spans="1:34" ht="16.5" thickBot="1" x14ac:dyDescent="0.3">
      <c r="A57" s="2352"/>
      <c r="B57" s="2591"/>
      <c r="C57" s="1758" t="s">
        <v>426</v>
      </c>
      <c r="D57" s="2451"/>
      <c r="E57" s="1777"/>
      <c r="F57" s="1805"/>
      <c r="G57" s="1921">
        <v>1</v>
      </c>
      <c r="H57" s="1197">
        <v>2.5</v>
      </c>
      <c r="I57" s="1446">
        <v>0.5</v>
      </c>
      <c r="J57" s="1197">
        <v>3</v>
      </c>
      <c r="K57" s="1446">
        <v>0.5</v>
      </c>
      <c r="L57" s="1189">
        <v>5.5</v>
      </c>
      <c r="M57" s="2069">
        <v>5</v>
      </c>
      <c r="N57" s="2001">
        <v>3</v>
      </c>
      <c r="O57" s="2069">
        <v>5.5</v>
      </c>
      <c r="P57" s="2206">
        <v>5</v>
      </c>
      <c r="Q57" s="2206">
        <v>5.5</v>
      </c>
      <c r="R57" s="2206">
        <v>5.5</v>
      </c>
      <c r="S57" s="46"/>
      <c r="T57" s="1874"/>
      <c r="U57" s="1874"/>
      <c r="V57" s="1874"/>
      <c r="W57" s="1872"/>
      <c r="X57" s="1873"/>
      <c r="Y57" s="1872"/>
      <c r="Z57" s="1872"/>
      <c r="AA57" s="1872"/>
      <c r="AB57" s="1872"/>
      <c r="AC57" s="1872"/>
      <c r="AD57" s="1872"/>
      <c r="AE57" s="1872"/>
      <c r="AF57" s="1872"/>
      <c r="AG57" s="1872"/>
      <c r="AH57" s="1872"/>
    </row>
    <row r="58" spans="1:34" ht="15.75" customHeight="1" x14ac:dyDescent="0.25">
      <c r="A58" s="2343" t="s">
        <v>350</v>
      </c>
      <c r="B58" s="2590" t="s">
        <v>295</v>
      </c>
      <c r="C58" s="488" t="s">
        <v>543</v>
      </c>
      <c r="D58" s="1266"/>
      <c r="E58" s="1908"/>
      <c r="F58" s="1908"/>
      <c r="G58" s="1922"/>
      <c r="H58" s="1231"/>
      <c r="I58" s="1231"/>
      <c r="J58" s="686"/>
      <c r="K58" s="686"/>
      <c r="L58" s="1231"/>
      <c r="M58" s="686"/>
      <c r="N58" s="686"/>
      <c r="O58" s="686"/>
      <c r="P58" s="575"/>
      <c r="Q58" s="575"/>
      <c r="R58" s="575"/>
    </row>
    <row r="59" spans="1:34" ht="21" customHeight="1" thickBot="1" x14ac:dyDescent="0.3">
      <c r="A59" s="2385"/>
      <c r="B59" s="2591"/>
      <c r="C59" s="489" t="s">
        <v>544</v>
      </c>
      <c r="D59" s="1267"/>
      <c r="E59" s="1924"/>
      <c r="F59" s="1924"/>
      <c r="G59" s="1923"/>
      <c r="H59" s="1235"/>
      <c r="I59" s="1235"/>
      <c r="J59" s="687"/>
      <c r="K59" s="687"/>
      <c r="L59" s="1235"/>
      <c r="M59" s="687"/>
      <c r="N59" s="687"/>
      <c r="O59" s="687"/>
      <c r="P59" s="575"/>
      <c r="Q59" s="575"/>
      <c r="R59" s="575"/>
    </row>
    <row r="60" spans="1:34" x14ac:dyDescent="0.25">
      <c r="A60" s="2343" t="s">
        <v>475</v>
      </c>
      <c r="B60" s="265" t="s">
        <v>295</v>
      </c>
      <c r="C60" s="254" t="s">
        <v>476</v>
      </c>
      <c r="D60" s="237" t="s">
        <v>297</v>
      </c>
      <c r="E60" s="1541"/>
      <c r="F60" s="1875"/>
      <c r="G60" s="1237"/>
      <c r="H60" s="1114"/>
      <c r="I60" s="1114"/>
      <c r="J60" s="1380"/>
      <c r="K60" s="1114"/>
      <c r="L60" s="1114"/>
      <c r="M60" s="1380"/>
      <c r="N60" s="1380"/>
      <c r="O60" s="1380"/>
      <c r="P60" s="2125"/>
      <c r="Q60" s="2146"/>
      <c r="R60" s="2224"/>
      <c r="S60" s="41"/>
    </row>
    <row r="61" spans="1:34" x14ac:dyDescent="0.25">
      <c r="A61" s="2344"/>
      <c r="B61" s="1769" t="s">
        <v>295</v>
      </c>
      <c r="C61" s="255" t="s">
        <v>533</v>
      </c>
      <c r="D61" s="239" t="s">
        <v>297</v>
      </c>
      <c r="E61" s="1439"/>
      <c r="F61" s="1876"/>
      <c r="G61" s="825"/>
      <c r="H61" s="307"/>
      <c r="I61" s="307"/>
      <c r="J61" s="1282"/>
      <c r="K61" s="307"/>
      <c r="L61" s="307"/>
      <c r="M61" s="1282"/>
      <c r="N61" s="1282"/>
      <c r="O61" s="1282"/>
      <c r="P61" s="307"/>
      <c r="Q61" s="307"/>
      <c r="R61" s="307"/>
      <c r="S61" s="41"/>
    </row>
    <row r="62" spans="1:34" x14ac:dyDescent="0.25">
      <c r="A62" s="2344"/>
      <c r="B62" s="1769" t="s">
        <v>295</v>
      </c>
      <c r="C62" s="256" t="s">
        <v>477</v>
      </c>
      <c r="D62" s="238" t="s">
        <v>297</v>
      </c>
      <c r="E62" s="1439"/>
      <c r="F62" s="1876"/>
      <c r="G62" s="825"/>
      <c r="H62" s="307"/>
      <c r="I62" s="307"/>
      <c r="J62" s="1282"/>
      <c r="K62" s="307"/>
      <c r="L62" s="307"/>
      <c r="M62" s="1282"/>
      <c r="N62" s="1282"/>
      <c r="O62" s="1282"/>
      <c r="P62" s="307"/>
      <c r="Q62" s="307"/>
      <c r="R62" s="307"/>
      <c r="S62" s="41"/>
    </row>
    <row r="63" spans="1:34" ht="16.5" thickBot="1" x14ac:dyDescent="0.3">
      <c r="A63" s="2344"/>
      <c r="B63" s="412" t="s">
        <v>295</v>
      </c>
      <c r="C63" s="257" t="s">
        <v>478</v>
      </c>
      <c r="D63" s="239" t="s">
        <v>297</v>
      </c>
      <c r="E63" s="1439"/>
      <c r="F63" s="1876"/>
      <c r="G63" s="825"/>
      <c r="H63" s="307"/>
      <c r="I63" s="307"/>
      <c r="J63" s="1282"/>
      <c r="K63" s="307"/>
      <c r="L63" s="307"/>
      <c r="M63" s="1282"/>
      <c r="N63" s="1282"/>
      <c r="O63" s="1282"/>
      <c r="P63" s="307"/>
      <c r="Q63" s="307"/>
      <c r="R63" s="307"/>
      <c r="S63" s="41"/>
    </row>
    <row r="64" spans="1:34" ht="16.5" thickBot="1" x14ac:dyDescent="0.3">
      <c r="A64" s="2385"/>
      <c r="B64" s="412" t="s">
        <v>295</v>
      </c>
      <c r="C64" s="257" t="s">
        <v>500</v>
      </c>
      <c r="D64" s="240" t="s">
        <v>297</v>
      </c>
      <c r="E64" s="1542"/>
      <c r="F64" s="1877"/>
      <c r="G64" s="1216"/>
      <c r="H64" s="308"/>
      <c r="I64" s="308"/>
      <c r="J64" s="1290"/>
      <c r="K64" s="308"/>
      <c r="L64" s="308"/>
      <c r="M64" s="1290"/>
      <c r="N64" s="1290"/>
      <c r="O64" s="1290"/>
      <c r="P64" s="307"/>
      <c r="Q64" s="307"/>
      <c r="R64" s="307"/>
      <c r="S64" s="41"/>
    </row>
    <row r="65" spans="1:19" x14ac:dyDescent="0.25">
      <c r="S65" s="41"/>
    </row>
    <row r="66" spans="1:19" x14ac:dyDescent="0.25">
      <c r="B66" s="41"/>
      <c r="C66" s="41"/>
      <c r="D66" s="41"/>
      <c r="E66" s="41"/>
      <c r="F66" s="207"/>
      <c r="S66" s="41"/>
    </row>
    <row r="67" spans="1:19" x14ac:dyDescent="0.25">
      <c r="A67" s="41"/>
      <c r="B67" s="41"/>
      <c r="C67" s="41"/>
      <c r="D67" s="41"/>
      <c r="E67" s="41"/>
      <c r="F67" s="207"/>
      <c r="G67" s="41"/>
      <c r="H67" s="41"/>
      <c r="I67" s="41"/>
      <c r="J67" s="41"/>
      <c r="K67" s="41"/>
      <c r="L67" s="41"/>
      <c r="M67" s="41"/>
      <c r="N67" s="41"/>
      <c r="O67" s="41"/>
      <c r="P67" s="41"/>
      <c r="Q67" s="41"/>
      <c r="R67" s="41"/>
      <c r="S67" s="41"/>
    </row>
  </sheetData>
  <mergeCells count="21">
    <mergeCell ref="A44:A50"/>
    <mergeCell ref="D44:D50"/>
    <mergeCell ref="A2:A8"/>
    <mergeCell ref="G9:I9"/>
    <mergeCell ref="J9:L9"/>
    <mergeCell ref="A11:A16"/>
    <mergeCell ref="A17:A23"/>
    <mergeCell ref="A24:A43"/>
    <mergeCell ref="M9:O9"/>
    <mergeCell ref="G10:I10"/>
    <mergeCell ref="J10:L10"/>
    <mergeCell ref="M10:O10"/>
    <mergeCell ref="B44:B50"/>
    <mergeCell ref="E44:E50"/>
    <mergeCell ref="F44:F50"/>
    <mergeCell ref="A60:A64"/>
    <mergeCell ref="A58:A59"/>
    <mergeCell ref="B58:B59"/>
    <mergeCell ref="B51:B57"/>
    <mergeCell ref="D51:D57"/>
    <mergeCell ref="A51:A57"/>
  </mergeCells>
  <dataValidations count="1">
    <dataValidation type="decimal" operator="greaterThanOrEqual" allowBlank="1" showInputMessage="1" showErrorMessage="1" sqref="E2 F3 E7:F7">
      <formula1>0</formula1>
    </dataValidation>
  </dataValidations>
  <hyperlinks>
    <hyperlink ref="C17" r:id="rId1"/>
    <hyperlink ref="C18" r:id="rId2"/>
    <hyperlink ref="C19" r:id="rId3"/>
    <hyperlink ref="C16" r:id="rId4"/>
    <hyperlink ref="C26" r:id="rId5"/>
    <hyperlink ref="C27" r:id="rId6"/>
    <hyperlink ref="C31" r:id="rId7"/>
    <hyperlink ref="C32" r:id="rId8"/>
  </hyperlinks>
  <pageMargins left="0.7" right="0.7" top="0.75" bottom="0.75" header="0.3" footer="0.3"/>
  <pageSetup paperSize="9" orientation="portrait" r:id="rId9"/>
  <legacyDrawing r:id="rId10"/>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S2</xm:sqref>
            </x14:sparkline>
            <x14:sparkline>
              <xm:sqref>S4</xm:sqref>
            </x14:sparkline>
            <x14:sparkline>
              <xm:sqref>S5</xm:sqref>
            </x14:sparkline>
            <x14:sparkline>
              <xm:sqref>S6</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S7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S3</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S8</xm:sqref>
            </x14:sparkline>
            <x14:sparkline>
              <xm:sqref>S9</xm:sqref>
            </x14:sparkline>
            <x14:sparkline>
              <xm:sqref>S10</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'Clinical Specialities'!G11:Q11</xm:f>
              <xm:sqref>S11</xm:sqref>
            </x14:sparkline>
            <x14:sparkline>
              <xm:f>'Clinical Specialities'!G12:Q12</xm:f>
              <xm:sqref>S12</xm:sqref>
            </x14:sparkline>
            <x14:sparkline>
              <xm:f>'Clinical Specialities'!G13:Q13</xm:f>
              <xm:sqref>S13</xm:sqref>
            </x14:sparkline>
            <x14:sparkline>
              <xm:f>'Clinical Specialities'!G14:Q14</xm:f>
              <xm:sqref>S14</xm:sqref>
            </x14:sparkline>
            <x14:sparkline>
              <xm:f>'Clinical Specialities'!G15:Q15</xm:f>
              <xm:sqref>S15</xm:sqref>
            </x14:sparkline>
            <x14:sparkline>
              <xm:f>'Clinical Specialities'!G16:Q16</xm:f>
              <xm:sqref>S16</xm:sqref>
            </x14:sparkline>
            <x14:sparkline>
              <xm:f>'Clinical Specialities'!G17:Q17</xm:f>
              <xm:sqref>S17</xm:sqref>
            </x14:sparkline>
            <x14:sparkline>
              <xm:f>'Clinical Specialities'!G18:Q18</xm:f>
              <xm:sqref>S18</xm:sqref>
            </x14:sparkline>
            <x14:sparkline>
              <xm:f>'Clinical Specialities'!G19:Q19</xm:f>
              <xm:sqref>S19</xm:sqref>
            </x14:sparkline>
            <x14:sparkline>
              <xm:f>'Clinical Specialities'!G20:Q20</xm:f>
              <xm:sqref>S20</xm:sqref>
            </x14:sparkline>
            <x14:sparkline>
              <xm:f>'Clinical Specialities'!G21:Q21</xm:f>
              <xm:sqref>S21</xm:sqref>
            </x14:sparkline>
            <x14:sparkline>
              <xm:f>'Clinical Specialities'!G22:Q22</xm:f>
              <xm:sqref>S22</xm:sqref>
            </x14:sparkline>
            <x14:sparkline>
              <xm:f>'Clinical Specialities'!G23:Q23</xm:f>
              <xm:sqref>S23</xm:sqref>
            </x14:sparkline>
            <x14:sparkline>
              <xm:f>'Clinical Specialities'!G24:Q24</xm:f>
              <xm:sqref>S24</xm:sqref>
            </x14:sparkline>
            <x14:sparkline>
              <xm:f>'Clinical Specialities'!G25:Q25</xm:f>
              <xm:sqref>S25</xm:sqref>
            </x14:sparkline>
            <x14:sparkline>
              <xm:f>'Clinical Specialities'!G26:Q26</xm:f>
              <xm:sqref>S26</xm:sqref>
            </x14:sparkline>
            <x14:sparkline>
              <xm:f>'Clinical Specialities'!G27:Q27</xm:f>
              <xm:sqref>S27</xm:sqref>
            </x14:sparkline>
            <x14:sparkline>
              <xm:f>'Clinical Specialities'!M28:Q28</xm:f>
              <xm:sqref>S28</xm:sqref>
            </x14:sparkline>
            <x14:sparkline>
              <xm:f>'Clinical Specialities'!G29:Q29</xm:f>
              <xm:sqref>S29</xm:sqref>
            </x14:sparkline>
            <x14:sparkline>
              <xm:f>'Clinical Specialities'!G30:Q30</xm:f>
              <xm:sqref>S30</xm:sqref>
            </x14:sparkline>
            <x14:sparkline>
              <xm:f>'Clinical Specialities'!G31:Q31</xm:f>
              <xm:sqref>S31</xm:sqref>
            </x14:sparkline>
            <x14:sparkline>
              <xm:f>'Clinical Specialities'!G32:Q32</xm:f>
              <xm:sqref>S32</xm:sqref>
            </x14:sparkline>
            <x14:sparkline>
              <xm:f>'Clinical Specialities'!G33:Q33</xm:f>
              <xm:sqref>S33</xm:sqref>
            </x14:sparkline>
            <x14:sparkline>
              <xm:f>'Clinical Specialities'!G34:Q34</xm:f>
              <xm:sqref>S34</xm:sqref>
            </x14:sparkline>
            <x14:sparkline>
              <xm:f>'Clinical Specialities'!G35:Q35</xm:f>
              <xm:sqref>S35</xm:sqref>
            </x14:sparkline>
            <x14:sparkline>
              <xm:f>'Clinical Specialities'!G36:Q36</xm:f>
              <xm:sqref>S36</xm:sqref>
            </x14:sparkline>
            <x14:sparkline>
              <xm:f>'Clinical Specialities'!G37:Q37</xm:f>
              <xm:sqref>S37</xm:sqref>
            </x14:sparkline>
            <x14:sparkline>
              <xm:f>'Clinical Specialities'!G38:Q38</xm:f>
              <xm:sqref>S38</xm:sqref>
            </x14:sparkline>
            <x14:sparkline>
              <xm:f>'Clinical Specialities'!M39:Q39</xm:f>
              <xm:sqref>S39</xm:sqref>
            </x14:sparkline>
            <x14:sparkline>
              <xm:f>'Clinical Specialities'!M40:Q40</xm:f>
              <xm:sqref>S40</xm:sqref>
            </x14:sparkline>
            <x14:sparkline>
              <xm:f>'Clinical Specialities'!O41:Q41</xm:f>
              <xm:sqref>S41</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'Clinical Specialities'!G43:Q43</xm:f>
              <xm:sqref>S43</xm:sqref>
            </x14:sparkline>
            <x14:sparkline>
              <xm:f>'Clinical Specialities'!G44:Q44</xm:f>
              <xm:sqref>S44</xm:sqref>
            </x14:sparkline>
            <x14:sparkline>
              <xm:f>'Clinical Specialities'!G45:Q45</xm:f>
              <xm:sqref>S45</xm:sqref>
            </x14:sparkline>
            <x14:sparkline>
              <xm:f>'Clinical Specialities'!G46:Q46</xm:f>
              <xm:sqref>S46</xm:sqref>
            </x14:sparkline>
            <x14:sparkline>
              <xm:f>'Clinical Specialities'!G47:Q47</xm:f>
              <xm:sqref>S47</xm:sqref>
            </x14:sparkline>
            <x14:sparkline>
              <xm:f>'Clinical Specialities'!G48:Q48</xm:f>
              <xm:sqref>S48</xm:sqref>
            </x14:sparkline>
            <x14:sparkline>
              <xm:f>'Clinical Specialities'!G49:Q49</xm:f>
              <xm:sqref>S49</xm:sqref>
            </x14:sparkline>
            <x14:sparkline>
              <xm:f>'Clinical Specialities'!G50:Q50</xm:f>
              <xm:sqref>S50</xm:sqref>
            </x14:sparkline>
            <x14:sparkline>
              <xm:f>'Clinical Specialities'!G51:Q51</xm:f>
              <xm:sqref>S51</xm:sqref>
            </x14:sparkline>
            <x14:sparkline>
              <xm:f>'Clinical Specialities'!G52:Q52</xm:f>
              <xm:sqref>S52</xm:sqref>
            </x14:sparkline>
            <x14:sparkline>
              <xm:f>'Clinical Specialities'!G53:Q53</xm:f>
              <xm:sqref>S53</xm:sqref>
            </x14:sparkline>
            <x14:sparkline>
              <xm:f>'Clinical Specialities'!G54:Q54</xm:f>
              <xm:sqref>S54</xm:sqref>
            </x14:sparkline>
            <x14:sparkline>
              <xm:f>'Clinical Specialities'!G55:Q55</xm:f>
              <xm:sqref>S55</xm:sqref>
            </x14:sparkline>
            <x14:sparkline>
              <xm:f>'Clinical Specialities'!G56:Q56</xm:f>
              <xm:sqref>S56</xm:sqref>
            </x14:sparkline>
            <x14:sparkline>
              <xm:f>'Clinical Specialities'!G57:Q57</xm:f>
              <xm:sqref>S57</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2"/>
  <sheetViews>
    <sheetView workbookViewId="0">
      <selection activeCell="D36" sqref="D36"/>
    </sheetView>
  </sheetViews>
  <sheetFormatPr defaultColWidth="9.140625" defaultRowHeight="15.75" x14ac:dyDescent="0.25"/>
  <cols>
    <col min="1" max="1" width="10" style="41" customWidth="1"/>
    <col min="2" max="2" width="9.140625" style="380"/>
    <col min="3" max="3" width="12.140625" style="63" customWidth="1"/>
    <col min="4" max="4" width="66.85546875" style="52" customWidth="1"/>
    <col min="5" max="5" width="15.42578125" style="63" bestFit="1" customWidth="1"/>
    <col min="6" max="6" width="8.5703125" style="49" customWidth="1"/>
    <col min="7" max="7" width="13.85546875" style="49" bestFit="1" customWidth="1"/>
    <col min="8" max="9" width="8.7109375" style="49" customWidth="1"/>
    <col min="10" max="14" width="9.5703125" style="49" customWidth="1"/>
    <col min="15" max="15" width="25.140625" style="49" customWidth="1"/>
    <col min="16" max="16" width="17.85546875" style="41" bestFit="1" customWidth="1"/>
    <col min="17" max="17" width="8" style="41" customWidth="1"/>
    <col min="18" max="16384" width="9.140625" style="41"/>
  </cols>
  <sheetData>
    <row r="1" spans="1:18" s="47" customFormat="1" ht="50.25" customHeight="1" thickBot="1" x14ac:dyDescent="0.3">
      <c r="A1" s="312"/>
      <c r="B1" s="378"/>
      <c r="C1" s="112" t="s">
        <v>294</v>
      </c>
      <c r="D1" s="113" t="s">
        <v>1</v>
      </c>
      <c r="E1" s="114" t="s">
        <v>296</v>
      </c>
      <c r="F1" s="113" t="s">
        <v>46</v>
      </c>
      <c r="G1" s="115" t="s">
        <v>667</v>
      </c>
      <c r="H1" s="145">
        <v>43191</v>
      </c>
      <c r="I1" s="145">
        <v>43221</v>
      </c>
      <c r="J1" s="432">
        <v>43252</v>
      </c>
      <c r="K1" s="432">
        <v>43282</v>
      </c>
      <c r="L1" s="432">
        <v>43313</v>
      </c>
      <c r="M1" s="432">
        <v>43344</v>
      </c>
      <c r="N1" s="432">
        <v>43374</v>
      </c>
      <c r="O1" s="432" t="s">
        <v>242</v>
      </c>
      <c r="P1" s="59"/>
      <c r="Q1" s="60"/>
    </row>
    <row r="2" spans="1:18" ht="31.5" hidden="1" customHeight="1" x14ac:dyDescent="0.3">
      <c r="A2" s="99"/>
      <c r="B2" s="2339" t="s">
        <v>41</v>
      </c>
      <c r="C2" s="152" t="s">
        <v>293</v>
      </c>
      <c r="D2" s="241" t="s">
        <v>8</v>
      </c>
      <c r="E2" s="267" t="s">
        <v>301</v>
      </c>
      <c r="F2" s="1500" t="s">
        <v>47</v>
      </c>
      <c r="G2" s="1495"/>
      <c r="H2" s="1496"/>
      <c r="I2" s="1496"/>
      <c r="J2" s="1496"/>
      <c r="K2" s="1498"/>
      <c r="L2" s="1498"/>
      <c r="M2" s="1498"/>
      <c r="N2" s="1398"/>
      <c r="O2" s="1472"/>
      <c r="P2" s="46"/>
      <c r="Q2" s="46"/>
    </row>
    <row r="3" spans="1:18" ht="32.25" hidden="1" thickBot="1" x14ac:dyDescent="0.3">
      <c r="A3" s="99"/>
      <c r="B3" s="2340"/>
      <c r="C3" s="1490" t="s">
        <v>293</v>
      </c>
      <c r="D3" s="242" t="s">
        <v>8</v>
      </c>
      <c r="E3" s="591" t="s">
        <v>297</v>
      </c>
      <c r="F3" s="43"/>
      <c r="G3" s="1496"/>
      <c r="H3" s="567"/>
      <c r="I3" s="567"/>
      <c r="J3" s="567"/>
      <c r="K3" s="1070"/>
      <c r="L3" s="1070"/>
      <c r="M3" s="1070"/>
      <c r="N3" s="1544"/>
      <c r="O3" s="1501"/>
      <c r="P3" s="46"/>
      <c r="Q3" s="46"/>
    </row>
    <row r="4" spans="1:18" ht="31.5" hidden="1" customHeight="1" x14ac:dyDescent="0.25">
      <c r="A4" s="99"/>
      <c r="B4" s="2340"/>
      <c r="C4" s="152" t="s">
        <v>293</v>
      </c>
      <c r="D4" s="241" t="s">
        <v>522</v>
      </c>
      <c r="E4" s="261" t="s">
        <v>301</v>
      </c>
      <c r="F4" s="169"/>
      <c r="G4" s="1495"/>
      <c r="H4" s="1496"/>
      <c r="I4" s="1496"/>
      <c r="J4" s="1496"/>
      <c r="K4" s="1498"/>
      <c r="L4" s="1498"/>
      <c r="M4" s="1498"/>
      <c r="N4" s="1398"/>
      <c r="O4" s="1472"/>
      <c r="P4" s="46"/>
      <c r="Q4" s="46"/>
    </row>
    <row r="5" spans="1:18" ht="31.5" hidden="1" customHeight="1" x14ac:dyDescent="0.25">
      <c r="A5" s="99"/>
      <c r="B5" s="2340"/>
      <c r="C5" s="152" t="s">
        <v>293</v>
      </c>
      <c r="D5" s="241" t="s">
        <v>521</v>
      </c>
      <c r="E5" s="261" t="s">
        <v>301</v>
      </c>
      <c r="F5" s="169"/>
      <c r="G5" s="1495"/>
      <c r="H5" s="1496"/>
      <c r="I5" s="1496"/>
      <c r="J5" s="1496"/>
      <c r="K5" s="1498"/>
      <c r="L5" s="1498"/>
      <c r="M5" s="1498"/>
      <c r="N5" s="1398"/>
      <c r="O5" s="1472"/>
      <c r="P5" s="46"/>
      <c r="Q5" s="46"/>
    </row>
    <row r="6" spans="1:18" ht="31.5" hidden="1" customHeight="1" x14ac:dyDescent="0.25">
      <c r="A6" s="99"/>
      <c r="B6" s="2340"/>
      <c r="C6" s="152" t="s">
        <v>293</v>
      </c>
      <c r="D6" s="241" t="s">
        <v>23</v>
      </c>
      <c r="E6" s="261" t="s">
        <v>301</v>
      </c>
      <c r="F6" s="169"/>
      <c r="G6" s="1495"/>
      <c r="H6" s="1496"/>
      <c r="I6" s="1496"/>
      <c r="J6" s="1496"/>
      <c r="K6" s="1498"/>
      <c r="L6" s="1498"/>
      <c r="M6" s="1498"/>
      <c r="N6" s="1398"/>
      <c r="O6" s="1472"/>
      <c r="P6" s="46"/>
      <c r="Q6" s="46"/>
    </row>
    <row r="7" spans="1:18" ht="15.75" hidden="1" customHeight="1" x14ac:dyDescent="0.25">
      <c r="A7" s="99"/>
      <c r="B7" s="2340"/>
      <c r="C7" s="151" t="s">
        <v>295</v>
      </c>
      <c r="D7" s="244" t="s">
        <v>527</v>
      </c>
      <c r="E7" s="386" t="s">
        <v>297</v>
      </c>
      <c r="F7" s="229"/>
      <c r="G7" s="913"/>
      <c r="H7" s="56">
        <v>2.5000000000000001E-2</v>
      </c>
      <c r="I7" s="56">
        <v>1.83E-2</v>
      </c>
      <c r="J7" s="56">
        <v>1.7899999999999999E-2</v>
      </c>
      <c r="K7" s="945">
        <v>2.5600000000000001E-2</v>
      </c>
      <c r="L7" s="945"/>
      <c r="M7" s="945"/>
      <c r="N7" s="1545"/>
      <c r="O7" s="1501"/>
      <c r="P7" s="46"/>
      <c r="Q7" s="46"/>
    </row>
    <row r="8" spans="1:18" ht="31.5" hidden="1" customHeight="1" x14ac:dyDescent="0.25">
      <c r="A8" s="99"/>
      <c r="B8" s="1487"/>
      <c r="C8" s="151" t="s">
        <v>295</v>
      </c>
      <c r="D8" s="244" t="s">
        <v>42</v>
      </c>
      <c r="E8" s="264" t="s">
        <v>297</v>
      </c>
      <c r="F8" s="230" t="s">
        <v>48</v>
      </c>
      <c r="G8" s="1094"/>
      <c r="H8" s="913"/>
      <c r="I8" s="913"/>
      <c r="J8" s="913"/>
      <c r="K8" s="913"/>
      <c r="L8" s="1389"/>
      <c r="M8" s="1389"/>
      <c r="N8" s="1546"/>
      <c r="O8" s="143"/>
      <c r="P8" s="46"/>
      <c r="Q8" s="46"/>
    </row>
    <row r="9" spans="1:18" ht="16.5" hidden="1" thickBot="1" x14ac:dyDescent="0.3">
      <c r="A9" s="99"/>
      <c r="B9" s="2438"/>
      <c r="C9" s="265" t="s">
        <v>295</v>
      </c>
      <c r="D9" s="413" t="s">
        <v>82</v>
      </c>
      <c r="E9" s="388" t="s">
        <v>297</v>
      </c>
      <c r="F9" s="407">
        <v>0.95</v>
      </c>
      <c r="G9" s="216"/>
      <c r="H9" s="1096">
        <v>0.92300000000000004</v>
      </c>
      <c r="I9" s="1098">
        <v>0.94599999999999995</v>
      </c>
      <c r="J9" s="1098">
        <v>0.94899999999999995</v>
      </c>
      <c r="K9" s="1099"/>
      <c r="L9" s="1515"/>
      <c r="M9" s="1515"/>
      <c r="N9" s="1547"/>
      <c r="O9" s="1501"/>
      <c r="P9" s="46"/>
      <c r="Q9" s="46"/>
    </row>
    <row r="10" spans="1:18" s="47" customFormat="1" ht="16.5" hidden="1" thickBot="1" x14ac:dyDescent="0.3">
      <c r="A10" s="71"/>
      <c r="B10" s="2439"/>
      <c r="C10" s="1484" t="s">
        <v>295</v>
      </c>
      <c r="D10" s="414" t="s">
        <v>528</v>
      </c>
      <c r="E10" s="385" t="s">
        <v>297</v>
      </c>
      <c r="F10" s="1501" t="s">
        <v>273</v>
      </c>
      <c r="G10" s="1496"/>
      <c r="H10" s="1479">
        <v>83</v>
      </c>
      <c r="I10" s="1479">
        <v>40</v>
      </c>
      <c r="J10" s="1479">
        <v>50</v>
      </c>
      <c r="K10" s="1100"/>
      <c r="L10" s="1474"/>
      <c r="M10" s="1474"/>
      <c r="N10" s="1548"/>
      <c r="O10" s="141"/>
      <c r="P10" s="141"/>
      <c r="Q10" s="141"/>
    </row>
    <row r="11" spans="1:18" s="47" customFormat="1" ht="16.5" hidden="1" thickBot="1" x14ac:dyDescent="0.3">
      <c r="A11" s="71"/>
      <c r="B11" s="2439"/>
      <c r="C11" s="1484" t="s">
        <v>295</v>
      </c>
      <c r="D11" s="414" t="s">
        <v>529</v>
      </c>
      <c r="E11" s="385" t="s">
        <v>297</v>
      </c>
      <c r="F11" s="1501" t="s">
        <v>284</v>
      </c>
      <c r="G11" s="1496"/>
      <c r="H11" s="1479">
        <v>10</v>
      </c>
      <c r="I11" s="55">
        <v>0</v>
      </c>
      <c r="J11" s="55">
        <v>7</v>
      </c>
      <c r="K11" s="1100"/>
      <c r="L11" s="1474"/>
      <c r="M11" s="1474"/>
      <c r="N11" s="1548"/>
      <c r="O11" s="141"/>
      <c r="P11" s="141"/>
      <c r="Q11" s="141"/>
    </row>
    <row r="12" spans="1:18" s="47" customFormat="1" ht="15.75" hidden="1" customHeight="1" x14ac:dyDescent="0.25">
      <c r="A12" s="71"/>
      <c r="B12" s="2439"/>
      <c r="C12" s="1484" t="s">
        <v>295</v>
      </c>
      <c r="D12" s="414" t="s">
        <v>84</v>
      </c>
      <c r="E12" s="385" t="s">
        <v>297</v>
      </c>
      <c r="F12" s="1501"/>
      <c r="G12" s="1496"/>
      <c r="H12" s="1485"/>
      <c r="I12" s="1485"/>
      <c r="J12" s="1485"/>
      <c r="K12" s="1101"/>
      <c r="L12" s="142"/>
      <c r="M12" s="142"/>
      <c r="N12" s="1549"/>
      <c r="O12" s="141"/>
      <c r="P12" s="141"/>
      <c r="Q12" s="141"/>
    </row>
    <row r="13" spans="1:18" s="47" customFormat="1" ht="30" hidden="1" customHeight="1" x14ac:dyDescent="0.25">
      <c r="A13" s="71"/>
      <c r="B13" s="2439"/>
      <c r="C13" s="597" t="s">
        <v>295</v>
      </c>
      <c r="D13" s="599" t="s">
        <v>555</v>
      </c>
      <c r="E13" s="386" t="s">
        <v>297</v>
      </c>
      <c r="F13" s="229"/>
      <c r="G13" s="913"/>
      <c r="H13" s="600">
        <v>2.7777777777777779E-3</v>
      </c>
      <c r="I13" s="600">
        <v>2.7777777777777779E-3</v>
      </c>
      <c r="J13" s="600">
        <v>2.7777777777777779E-3</v>
      </c>
      <c r="K13" s="1102">
        <v>2.7777777777777779E-3</v>
      </c>
      <c r="L13" s="1414"/>
      <c r="M13" s="1414"/>
      <c r="N13" s="1550"/>
      <c r="O13" s="141"/>
      <c r="P13" s="141"/>
      <c r="Q13" s="141"/>
    </row>
    <row r="14" spans="1:18" s="47" customFormat="1" ht="30.75" hidden="1" customHeight="1" x14ac:dyDescent="0.25">
      <c r="A14" s="71"/>
      <c r="B14" s="2439"/>
      <c r="C14" s="597" t="s">
        <v>295</v>
      </c>
      <c r="D14" s="1087" t="s">
        <v>554</v>
      </c>
      <c r="E14" s="264" t="s">
        <v>297</v>
      </c>
      <c r="F14" s="1108"/>
      <c r="G14" s="178"/>
      <c r="H14" s="1513">
        <v>8.3199999999999996E-2</v>
      </c>
      <c r="I14" s="1513">
        <v>6.9800000000000001E-2</v>
      </c>
      <c r="J14" s="1513">
        <v>6.2100000000000002E-2</v>
      </c>
      <c r="K14" s="1110"/>
      <c r="L14" s="1415"/>
      <c r="M14" s="1415"/>
      <c r="N14" s="1551"/>
      <c r="O14" s="141"/>
      <c r="P14" s="593"/>
      <c r="Q14" s="594"/>
      <c r="R14" s="594"/>
    </row>
    <row r="15" spans="1:18" s="47" customFormat="1" ht="30.75" hidden="1" thickBot="1" x14ac:dyDescent="0.3">
      <c r="A15" s="71"/>
      <c r="B15" s="2439"/>
      <c r="C15" s="1111" t="s">
        <v>295</v>
      </c>
      <c r="D15" s="1112" t="s">
        <v>600</v>
      </c>
      <c r="E15" s="267" t="s">
        <v>297</v>
      </c>
      <c r="F15" s="1113" t="s">
        <v>565</v>
      </c>
      <c r="G15" s="1114"/>
      <c r="H15" s="1117">
        <v>0.996</v>
      </c>
      <c r="I15" s="1117">
        <v>0.95699999999999996</v>
      </c>
      <c r="J15" s="1117">
        <v>0.95199999999999996</v>
      </c>
      <c r="K15" s="1099"/>
      <c r="L15" s="1415"/>
      <c r="M15" s="1415"/>
      <c r="N15" s="1551"/>
      <c r="O15" s="141"/>
      <c r="P15" s="593"/>
      <c r="Q15" s="594"/>
      <c r="R15" s="594"/>
    </row>
    <row r="16" spans="1:18" s="47" customFormat="1" ht="30.75" hidden="1" thickBot="1" x14ac:dyDescent="0.3">
      <c r="A16" s="71"/>
      <c r="B16" s="2439"/>
      <c r="C16" s="597" t="s">
        <v>295</v>
      </c>
      <c r="D16" s="1106" t="s">
        <v>601</v>
      </c>
      <c r="E16" s="262" t="s">
        <v>297</v>
      </c>
      <c r="F16" s="1503" t="s">
        <v>565</v>
      </c>
      <c r="G16" s="1511"/>
      <c r="H16" s="1475">
        <v>0.90500000000000003</v>
      </c>
      <c r="I16" s="1475">
        <v>0.97499999999999998</v>
      </c>
      <c r="J16" s="1475">
        <v>0.95699999999999996</v>
      </c>
      <c r="K16" s="1103"/>
      <c r="L16" s="1415"/>
      <c r="M16" s="1415"/>
      <c r="N16" s="1551"/>
      <c r="O16" s="141"/>
      <c r="P16" s="593"/>
      <c r="Q16" s="594"/>
      <c r="R16" s="594"/>
    </row>
    <row r="17" spans="1:18" s="47" customFormat="1" ht="45.75" hidden="1" thickBot="1" x14ac:dyDescent="0.3">
      <c r="A17" s="71"/>
      <c r="B17" s="2439"/>
      <c r="C17" s="597" t="s">
        <v>295</v>
      </c>
      <c r="D17" s="1106" t="s">
        <v>603</v>
      </c>
      <c r="E17" s="262" t="s">
        <v>297</v>
      </c>
      <c r="F17" s="1503" t="s">
        <v>565</v>
      </c>
      <c r="G17" s="1511"/>
      <c r="H17" s="1475">
        <v>0.9</v>
      </c>
      <c r="I17" s="1475">
        <v>0.83299999999999996</v>
      </c>
      <c r="J17" s="1475">
        <v>1</v>
      </c>
      <c r="K17" s="1103"/>
      <c r="L17" s="1415"/>
      <c r="M17" s="1415"/>
      <c r="N17" s="1551"/>
      <c r="O17" s="141"/>
      <c r="P17" s="593"/>
      <c r="Q17" s="594"/>
      <c r="R17" s="594"/>
    </row>
    <row r="18" spans="1:18" s="47" customFormat="1" ht="48" hidden="1" customHeight="1" x14ac:dyDescent="0.25">
      <c r="A18" s="71"/>
      <c r="B18" s="2484"/>
      <c r="C18" s="412" t="s">
        <v>295</v>
      </c>
      <c r="D18" s="1107" t="s">
        <v>602</v>
      </c>
      <c r="E18" s="263" t="s">
        <v>297</v>
      </c>
      <c r="F18" s="1109" t="s">
        <v>565</v>
      </c>
      <c r="G18" s="1104"/>
      <c r="H18" s="174">
        <v>1</v>
      </c>
      <c r="I18" s="174">
        <v>0.90900000000000003</v>
      </c>
      <c r="J18" s="174">
        <v>1</v>
      </c>
      <c r="K18" s="1105"/>
      <c r="L18" s="1415"/>
      <c r="M18" s="1415"/>
      <c r="N18" s="1551"/>
      <c r="O18" s="141"/>
      <c r="P18" s="593"/>
      <c r="Q18" s="594"/>
      <c r="R18" s="594"/>
    </row>
    <row r="19" spans="1:18" ht="16.5" thickBot="1" x14ac:dyDescent="0.3">
      <c r="A19" s="99"/>
      <c r="B19" s="2440" t="s">
        <v>24</v>
      </c>
      <c r="C19" s="152" t="s">
        <v>295</v>
      </c>
      <c r="D19" s="241" t="s">
        <v>43</v>
      </c>
      <c r="E19" s="390" t="s">
        <v>297</v>
      </c>
      <c r="F19" s="169">
        <v>0</v>
      </c>
      <c r="G19" s="107">
        <f>SUM(H19:N19)</f>
        <v>0</v>
      </c>
      <c r="H19" s="506">
        <v>0</v>
      </c>
      <c r="I19" s="506">
        <v>0</v>
      </c>
      <c r="J19" s="506">
        <v>0</v>
      </c>
      <c r="K19" s="1091">
        <v>0</v>
      </c>
      <c r="L19" s="1091">
        <v>0</v>
      </c>
      <c r="M19" s="206">
        <v>0</v>
      </c>
      <c r="N19" s="206">
        <v>0</v>
      </c>
      <c r="O19" s="46"/>
      <c r="P19" s="44"/>
      <c r="Q19" s="44"/>
    </row>
    <row r="20" spans="1:18" x14ac:dyDescent="0.25">
      <c r="A20" s="99"/>
      <c r="B20" s="2441"/>
      <c r="C20" s="1489" t="s">
        <v>295</v>
      </c>
      <c r="D20" s="242" t="s">
        <v>463</v>
      </c>
      <c r="E20" s="541" t="s">
        <v>297</v>
      </c>
      <c r="F20" s="546"/>
      <c r="G20" s="107">
        <f>SUM(H20:N20)</f>
        <v>10</v>
      </c>
      <c r="H20" s="206">
        <v>2</v>
      </c>
      <c r="I20" s="206">
        <v>2</v>
      </c>
      <c r="J20" s="206">
        <v>0</v>
      </c>
      <c r="K20" s="512">
        <v>1</v>
      </c>
      <c r="L20" s="512">
        <v>1</v>
      </c>
      <c r="M20" s="206">
        <v>3</v>
      </c>
      <c r="N20" s="206">
        <v>1</v>
      </c>
      <c r="O20" s="46"/>
      <c r="P20" s="44"/>
      <c r="Q20" s="44"/>
    </row>
    <row r="21" spans="1:18" hidden="1" x14ac:dyDescent="0.25">
      <c r="A21" s="99"/>
      <c r="B21" s="2441"/>
      <c r="C21" s="1490" t="s">
        <v>295</v>
      </c>
      <c r="D21" s="242" t="s">
        <v>303</v>
      </c>
      <c r="E21" s="385" t="s">
        <v>297</v>
      </c>
      <c r="F21" s="1503"/>
      <c r="G21" s="107">
        <f>SUM(H21:N21)</f>
        <v>2</v>
      </c>
      <c r="H21" s="206">
        <v>2</v>
      </c>
      <c r="I21" s="206">
        <v>0</v>
      </c>
      <c r="J21" s="206">
        <v>0</v>
      </c>
      <c r="K21" s="512">
        <v>0</v>
      </c>
      <c r="L21" s="512"/>
      <c r="M21" s="206"/>
      <c r="N21" s="206"/>
      <c r="O21" s="46"/>
      <c r="P21" s="44"/>
      <c r="Q21" s="44"/>
    </row>
    <row r="22" spans="1:18" hidden="1" x14ac:dyDescent="0.25">
      <c r="A22" s="99"/>
      <c r="B22" s="2441"/>
      <c r="C22" s="1490" t="s">
        <v>295</v>
      </c>
      <c r="D22" s="242" t="s">
        <v>319</v>
      </c>
      <c r="E22" s="385" t="s">
        <v>297</v>
      </c>
      <c r="F22" s="1501"/>
      <c r="G22" s="107">
        <f>SUM(H22:N22)</f>
        <v>1</v>
      </c>
      <c r="H22" s="647">
        <v>0</v>
      </c>
      <c r="I22" s="647">
        <v>1</v>
      </c>
      <c r="J22" s="647">
        <v>0</v>
      </c>
      <c r="K22" s="842">
        <v>0</v>
      </c>
      <c r="L22" s="842"/>
      <c r="M22" s="647"/>
      <c r="N22" s="647"/>
      <c r="O22" s="478"/>
      <c r="P22" s="44"/>
      <c r="Q22" s="44"/>
    </row>
    <row r="23" spans="1:18" hidden="1" x14ac:dyDescent="0.25">
      <c r="A23" s="99"/>
      <c r="B23" s="2441"/>
      <c r="C23" s="1490" t="s">
        <v>295</v>
      </c>
      <c r="D23" s="242" t="s">
        <v>343</v>
      </c>
      <c r="E23" s="385" t="s">
        <v>297</v>
      </c>
      <c r="F23" s="1501"/>
      <c r="G23" s="107">
        <f>SUM(H23:N23)</f>
        <v>2</v>
      </c>
      <c r="H23" s="206">
        <v>0</v>
      </c>
      <c r="I23" s="65">
        <v>1</v>
      </c>
      <c r="J23" s="206">
        <v>0</v>
      </c>
      <c r="K23" s="424">
        <v>1</v>
      </c>
      <c r="L23" s="424"/>
      <c r="M23" s="65"/>
      <c r="N23" s="65"/>
      <c r="O23" s="46"/>
      <c r="P23" s="44"/>
      <c r="Q23" s="44"/>
    </row>
    <row r="24" spans="1:18" s="47" customFormat="1" ht="16.5" thickBot="1" x14ac:dyDescent="0.3">
      <c r="A24" s="71"/>
      <c r="B24" s="2442"/>
      <c r="C24" s="1491" t="s">
        <v>295</v>
      </c>
      <c r="D24" s="334" t="s">
        <v>26</v>
      </c>
      <c r="E24" s="387" t="s">
        <v>297</v>
      </c>
      <c r="F24" s="226"/>
      <c r="G24" s="174"/>
      <c r="H24" s="1511"/>
      <c r="I24" s="1511"/>
      <c r="J24" s="1506">
        <v>0.93330000000000002</v>
      </c>
      <c r="K24" s="1502">
        <v>0.91010000000000002</v>
      </c>
      <c r="L24" s="1502">
        <v>0.92230000000000001</v>
      </c>
      <c r="M24" s="1506">
        <v>0.92510000000000003</v>
      </c>
      <c r="N24" s="1552">
        <v>0.90459999999999996</v>
      </c>
      <c r="O24" s="142"/>
    </row>
    <row r="25" spans="1:18" hidden="1" x14ac:dyDescent="0.25">
      <c r="A25" s="99"/>
      <c r="B25" s="379"/>
      <c r="C25" s="1488"/>
      <c r="D25" s="381" t="s">
        <v>352</v>
      </c>
      <c r="E25" s="389"/>
      <c r="F25" s="169"/>
      <c r="G25" s="208" t="e">
        <f>SUM(#REF!)</f>
        <v>#REF!</v>
      </c>
      <c r="H25" s="1485"/>
      <c r="I25" s="1485"/>
      <c r="J25" s="1485"/>
      <c r="K25" s="1499"/>
      <c r="L25" s="1499"/>
      <c r="M25" s="1485"/>
      <c r="N25" s="1553"/>
      <c r="O25" s="142"/>
    </row>
    <row r="26" spans="1:18" hidden="1" x14ac:dyDescent="0.25">
      <c r="A26" s="99"/>
      <c r="B26" s="379"/>
      <c r="C26" s="151"/>
      <c r="D26" s="244" t="s">
        <v>354</v>
      </c>
      <c r="E26" s="386"/>
      <c r="F26" s="1501"/>
      <c r="G26" s="130" t="e">
        <f>SUM(#REF!)</f>
        <v>#REF!</v>
      </c>
      <c r="H26" s="1485"/>
      <c r="I26" s="1485"/>
      <c r="J26" s="1485"/>
      <c r="K26" s="1499"/>
      <c r="L26" s="1499"/>
      <c r="M26" s="1485"/>
      <c r="N26" s="1553"/>
      <c r="O26" s="142"/>
    </row>
    <row r="27" spans="1:18" hidden="1" x14ac:dyDescent="0.25">
      <c r="A27" s="99"/>
      <c r="B27" s="379"/>
      <c r="C27" s="151"/>
      <c r="D27" s="244" t="s">
        <v>353</v>
      </c>
      <c r="E27" s="386"/>
      <c r="F27" s="1501"/>
      <c r="G27" s="130" t="e">
        <f>G25-G26</f>
        <v>#REF!</v>
      </c>
      <c r="H27" s="1485"/>
      <c r="I27" s="1485"/>
      <c r="J27" s="1485"/>
      <c r="K27" s="1499"/>
      <c r="L27" s="1499"/>
      <c r="M27" s="1485"/>
      <c r="N27" s="1553"/>
      <c r="O27" s="142"/>
    </row>
    <row r="28" spans="1:18" ht="18" customHeight="1" x14ac:dyDescent="0.25">
      <c r="A28" s="99"/>
      <c r="B28" s="2439" t="s">
        <v>54</v>
      </c>
      <c r="C28" s="152" t="s">
        <v>295</v>
      </c>
      <c r="D28" s="126" t="s">
        <v>347</v>
      </c>
      <c r="E28" s="390" t="s">
        <v>297</v>
      </c>
      <c r="F28" s="310"/>
      <c r="G28" s="196">
        <f>SUM(H28:N28)</f>
        <v>9</v>
      </c>
      <c r="H28" s="55">
        <v>2</v>
      </c>
      <c r="I28" s="55">
        <v>1</v>
      </c>
      <c r="J28" s="55">
        <v>2</v>
      </c>
      <c r="K28" s="578">
        <v>1</v>
      </c>
      <c r="L28" s="578">
        <v>1</v>
      </c>
      <c r="M28" s="55">
        <v>0</v>
      </c>
      <c r="N28" s="206">
        <v>2</v>
      </c>
      <c r="O28" s="46"/>
    </row>
    <row r="29" spans="1:18" ht="21" customHeight="1" x14ac:dyDescent="0.25">
      <c r="A29" s="99"/>
      <c r="B29" s="2439"/>
      <c r="C29" s="152" t="s">
        <v>295</v>
      </c>
      <c r="D29" s="246" t="s">
        <v>346</v>
      </c>
      <c r="E29" s="390" t="s">
        <v>297</v>
      </c>
      <c r="F29" s="310"/>
      <c r="G29" s="196">
        <f>SUM(H29:N29)</f>
        <v>0</v>
      </c>
      <c r="H29" s="55">
        <v>0</v>
      </c>
      <c r="I29" s="55">
        <v>0</v>
      </c>
      <c r="J29" s="55">
        <v>0</v>
      </c>
      <c r="K29" s="578">
        <v>0</v>
      </c>
      <c r="L29" s="578">
        <v>0</v>
      </c>
      <c r="M29" s="55">
        <v>0</v>
      </c>
      <c r="N29" s="206">
        <v>0</v>
      </c>
      <c r="O29" s="46"/>
    </row>
    <row r="30" spans="1:18" x14ac:dyDescent="0.25">
      <c r="A30" s="99"/>
      <c r="B30" s="2439"/>
      <c r="C30" s="1490" t="s">
        <v>295</v>
      </c>
      <c r="D30" s="246" t="s">
        <v>348</v>
      </c>
      <c r="E30" s="385" t="s">
        <v>297</v>
      </c>
      <c r="F30" s="1501"/>
      <c r="G30" s="1479">
        <v>1</v>
      </c>
      <c r="H30" s="55">
        <v>0</v>
      </c>
      <c r="I30" s="55">
        <v>0</v>
      </c>
      <c r="J30" s="55">
        <v>0</v>
      </c>
      <c r="K30" s="578">
        <v>0</v>
      </c>
      <c r="L30" s="578">
        <v>0</v>
      </c>
      <c r="M30" s="55">
        <v>0</v>
      </c>
      <c r="N30" s="206">
        <v>0</v>
      </c>
      <c r="O30" s="46"/>
    </row>
    <row r="31" spans="1:18" ht="31.5" hidden="1" customHeight="1" x14ac:dyDescent="0.25">
      <c r="A31" s="99"/>
      <c r="B31" s="2439"/>
      <c r="C31" s="1489" t="s">
        <v>293</v>
      </c>
      <c r="D31" s="245" t="s">
        <v>11</v>
      </c>
      <c r="E31" s="388" t="s">
        <v>301</v>
      </c>
      <c r="F31" s="225"/>
      <c r="G31" s="216"/>
      <c r="H31" s="1485"/>
      <c r="I31" s="1485"/>
      <c r="J31" s="1485"/>
      <c r="K31" s="1499"/>
      <c r="L31" s="1499"/>
      <c r="M31" s="1485"/>
      <c r="N31" s="1553"/>
      <c r="O31" s="46"/>
    </row>
    <row r="32" spans="1:18" ht="31.5" hidden="1" customHeight="1" x14ac:dyDescent="0.25">
      <c r="A32" s="99"/>
      <c r="B32" s="2439"/>
      <c r="C32" s="1490" t="s">
        <v>293</v>
      </c>
      <c r="D32" s="242" t="s">
        <v>59</v>
      </c>
      <c r="E32" s="385" t="s">
        <v>301</v>
      </c>
      <c r="F32" s="1501"/>
      <c r="G32" s="1496"/>
      <c r="H32" s="1485"/>
      <c r="I32" s="1485"/>
      <c r="J32" s="1485"/>
      <c r="K32" s="1499"/>
      <c r="L32" s="1499"/>
      <c r="M32" s="1485"/>
      <c r="N32" s="1553"/>
      <c r="O32" s="46"/>
    </row>
    <row r="33" spans="1:15" ht="16.5" thickBot="1" x14ac:dyDescent="0.3">
      <c r="A33" s="99"/>
      <c r="B33" s="2439"/>
      <c r="C33" s="1482" t="s">
        <v>295</v>
      </c>
      <c r="D33" s="1025" t="s">
        <v>598</v>
      </c>
      <c r="E33" s="385" t="s">
        <v>297</v>
      </c>
      <c r="F33" s="229"/>
      <c r="G33" s="913"/>
      <c r="H33" s="1485">
        <v>1</v>
      </c>
      <c r="I33" s="1485">
        <v>4</v>
      </c>
      <c r="J33" s="1485">
        <v>4</v>
      </c>
      <c r="K33" s="1499">
        <v>4</v>
      </c>
      <c r="L33" s="1499">
        <v>1</v>
      </c>
      <c r="M33" s="1485">
        <v>10</v>
      </c>
      <c r="N33" s="1553">
        <v>1</v>
      </c>
      <c r="O33" s="46"/>
    </row>
    <row r="34" spans="1:15" ht="32.25" hidden="1" thickBot="1" x14ac:dyDescent="0.3">
      <c r="A34" s="99"/>
      <c r="B34" s="2484"/>
      <c r="C34" s="151" t="s">
        <v>293</v>
      </c>
      <c r="D34" s="244" t="s">
        <v>14</v>
      </c>
      <c r="E34" s="264" t="s">
        <v>301</v>
      </c>
      <c r="F34" s="229"/>
      <c r="G34" s="913"/>
      <c r="H34" s="913"/>
      <c r="I34" s="913"/>
      <c r="J34" s="913"/>
      <c r="K34" s="1473"/>
      <c r="L34" s="1473"/>
      <c r="M34" s="913"/>
      <c r="N34" s="1554"/>
      <c r="O34" s="46"/>
    </row>
    <row r="35" spans="1:15" ht="15.75" customHeight="1" x14ac:dyDescent="0.25">
      <c r="A35" s="99"/>
      <c r="B35" s="2339" t="s">
        <v>62</v>
      </c>
      <c r="C35" s="1151" t="s">
        <v>295</v>
      </c>
      <c r="D35" s="247" t="s">
        <v>305</v>
      </c>
      <c r="E35" s="388" t="s">
        <v>297</v>
      </c>
      <c r="F35" s="225"/>
      <c r="G35" s="134">
        <f>SUM(H35:N35)</f>
        <v>114</v>
      </c>
      <c r="H35" s="93">
        <v>20</v>
      </c>
      <c r="I35" s="93">
        <v>11</v>
      </c>
      <c r="J35" s="93">
        <v>16</v>
      </c>
      <c r="K35" s="118">
        <v>10</v>
      </c>
      <c r="L35" s="118">
        <v>23</v>
      </c>
      <c r="M35" s="93">
        <v>15</v>
      </c>
      <c r="N35" s="1555">
        <v>19</v>
      </c>
      <c r="O35" s="46"/>
    </row>
    <row r="36" spans="1:15" x14ac:dyDescent="0.25">
      <c r="A36" s="99"/>
      <c r="B36" s="2340"/>
      <c r="C36" s="1481" t="s">
        <v>295</v>
      </c>
      <c r="D36" s="248" t="s">
        <v>257</v>
      </c>
      <c r="E36" s="385" t="s">
        <v>297</v>
      </c>
      <c r="F36" s="1501" t="s">
        <v>135</v>
      </c>
      <c r="G36" s="1485">
        <f>SUM(H36:N36)</f>
        <v>289</v>
      </c>
      <c r="H36" s="1485">
        <v>12</v>
      </c>
      <c r="I36" s="1485">
        <v>17</v>
      </c>
      <c r="J36" s="1485">
        <v>15</v>
      </c>
      <c r="K36" s="1499">
        <v>188</v>
      </c>
      <c r="L36" s="1499">
        <v>21</v>
      </c>
      <c r="M36" s="1485">
        <v>22</v>
      </c>
      <c r="N36" s="1556">
        <v>14</v>
      </c>
      <c r="O36" s="46"/>
    </row>
    <row r="37" spans="1:15" ht="31.5" hidden="1" customHeight="1" x14ac:dyDescent="0.25">
      <c r="A37" s="99"/>
      <c r="B37" s="2340"/>
      <c r="C37" s="1481" t="s">
        <v>355</v>
      </c>
      <c r="D37" s="249" t="s">
        <v>356</v>
      </c>
      <c r="E37" s="385" t="s">
        <v>357</v>
      </c>
      <c r="F37" s="1501">
        <v>40.4</v>
      </c>
      <c r="G37" s="1496"/>
      <c r="H37" s="1485"/>
      <c r="I37" s="1485"/>
      <c r="J37" s="1485"/>
      <c r="K37" s="1499"/>
      <c r="L37" s="1499"/>
      <c r="M37" s="1485"/>
      <c r="N37" s="1556"/>
      <c r="O37" s="46"/>
    </row>
    <row r="38" spans="1:15" ht="31.5" hidden="1" customHeight="1" x14ac:dyDescent="0.25">
      <c r="A38" s="99"/>
      <c r="B38" s="2340"/>
      <c r="C38" s="1481" t="s">
        <v>359</v>
      </c>
      <c r="D38" s="249" t="s">
        <v>358</v>
      </c>
      <c r="E38" s="385" t="s">
        <v>357</v>
      </c>
      <c r="F38" s="1501">
        <v>27.8</v>
      </c>
      <c r="G38" s="1496"/>
      <c r="H38" s="1485"/>
      <c r="I38" s="1485"/>
      <c r="J38" s="1485"/>
      <c r="K38" s="1499"/>
      <c r="L38" s="1499"/>
      <c r="M38" s="1485"/>
      <c r="N38" s="1556"/>
      <c r="O38" s="46"/>
    </row>
    <row r="39" spans="1:15" x14ac:dyDescent="0.25">
      <c r="A39" s="99"/>
      <c r="B39" s="2340"/>
      <c r="C39" s="1481" t="s">
        <v>295</v>
      </c>
      <c r="D39" s="242" t="s">
        <v>304</v>
      </c>
      <c r="E39" s="385" t="s">
        <v>297</v>
      </c>
      <c r="F39" s="1501"/>
      <c r="G39" s="1475"/>
      <c r="H39" s="370"/>
      <c r="I39" s="370"/>
      <c r="J39" s="370"/>
      <c r="K39" s="1385"/>
      <c r="L39" s="1385"/>
      <c r="M39" s="370"/>
      <c r="N39" s="1557">
        <v>1</v>
      </c>
      <c r="O39" s="46"/>
    </row>
    <row r="40" spans="1:15" ht="15.75" hidden="1" customHeight="1" x14ac:dyDescent="0.25">
      <c r="A40" s="99"/>
      <c r="B40" s="2340"/>
      <c r="C40" s="1481" t="s">
        <v>295</v>
      </c>
      <c r="D40" s="242" t="s">
        <v>306</v>
      </c>
      <c r="E40" s="385" t="s">
        <v>297</v>
      </c>
      <c r="F40" s="1501"/>
      <c r="G40" s="122"/>
      <c r="H40" s="1485"/>
      <c r="I40" s="1485"/>
      <c r="J40" s="1485"/>
      <c r="K40" s="1499"/>
      <c r="L40" s="1499"/>
      <c r="M40" s="1485"/>
      <c r="N40" s="1556"/>
      <c r="O40" s="132"/>
    </row>
    <row r="41" spans="1:15" s="42" customFormat="1" ht="15.75" hidden="1" customHeight="1" x14ac:dyDescent="0.25">
      <c r="A41" s="121"/>
      <c r="B41" s="2340"/>
      <c r="C41" s="1481" t="s">
        <v>295</v>
      </c>
      <c r="D41" s="242" t="s">
        <v>344</v>
      </c>
      <c r="E41" s="385" t="s">
        <v>297</v>
      </c>
      <c r="F41" s="1503"/>
      <c r="G41" s="122"/>
      <c r="H41" s="1476"/>
      <c r="I41" s="1476"/>
      <c r="J41" s="1476"/>
      <c r="K41" s="123"/>
      <c r="L41" s="123"/>
      <c r="M41" s="1476"/>
      <c r="N41" s="1558"/>
      <c r="O41" s="132"/>
    </row>
    <row r="42" spans="1:15" s="42" customFormat="1" ht="31.5" hidden="1" customHeight="1" x14ac:dyDescent="0.25">
      <c r="A42" s="121"/>
      <c r="B42" s="2340"/>
      <c r="C42" s="1481" t="s">
        <v>359</v>
      </c>
      <c r="D42" s="246" t="s">
        <v>360</v>
      </c>
      <c r="E42" s="385" t="s">
        <v>357</v>
      </c>
      <c r="F42" s="1504">
        <v>0.32600000000000001</v>
      </c>
      <c r="G42" s="133"/>
      <c r="H42" s="1476"/>
      <c r="I42" s="1476"/>
      <c r="J42" s="1476"/>
      <c r="K42" s="123"/>
      <c r="L42" s="123"/>
      <c r="M42" s="1476"/>
      <c r="N42" s="1558"/>
      <c r="O42" s="132"/>
    </row>
    <row r="43" spans="1:15" s="42" customFormat="1" ht="31.5" hidden="1" customHeight="1" x14ac:dyDescent="0.25">
      <c r="A43" s="121"/>
      <c r="B43" s="2340"/>
      <c r="C43" s="1481" t="s">
        <v>359</v>
      </c>
      <c r="D43" s="246" t="s">
        <v>361</v>
      </c>
      <c r="E43" s="385" t="s">
        <v>357</v>
      </c>
      <c r="F43" s="1504">
        <v>0.29199999999999998</v>
      </c>
      <c r="G43" s="133"/>
      <c r="H43" s="1476"/>
      <c r="I43" s="1476"/>
      <c r="J43" s="1476"/>
      <c r="K43" s="123"/>
      <c r="L43" s="123"/>
      <c r="M43" s="1476"/>
      <c r="N43" s="1558"/>
      <c r="O43" s="132"/>
    </row>
    <row r="44" spans="1:15" x14ac:dyDescent="0.25">
      <c r="A44" s="99"/>
      <c r="B44" s="2340"/>
      <c r="C44" s="1481" t="s">
        <v>295</v>
      </c>
      <c r="D44" s="242" t="s">
        <v>307</v>
      </c>
      <c r="E44" s="385" t="s">
        <v>297</v>
      </c>
      <c r="F44" s="1501"/>
      <c r="G44" s="133"/>
      <c r="H44" s="1485">
        <v>0</v>
      </c>
      <c r="I44" s="1485">
        <v>0</v>
      </c>
      <c r="J44" s="1485">
        <v>0</v>
      </c>
      <c r="K44" s="1499">
        <v>1</v>
      </c>
      <c r="L44" s="1499">
        <v>0</v>
      </c>
      <c r="M44" s="1485">
        <v>0</v>
      </c>
      <c r="N44" s="1556">
        <v>0</v>
      </c>
      <c r="O44" s="46"/>
    </row>
    <row r="45" spans="1:15" ht="16.5" thickBot="1" x14ac:dyDescent="0.3">
      <c r="A45" s="99"/>
      <c r="B45" s="2340"/>
      <c r="C45" s="1481" t="s">
        <v>295</v>
      </c>
      <c r="D45" s="242" t="s">
        <v>308</v>
      </c>
      <c r="E45" s="385" t="s">
        <v>297</v>
      </c>
      <c r="F45" s="226"/>
      <c r="G45" s="607"/>
      <c r="H45" s="1485">
        <v>0</v>
      </c>
      <c r="I45" s="1485">
        <v>0</v>
      </c>
      <c r="J45" s="1485">
        <v>0</v>
      </c>
      <c r="K45" s="1499">
        <v>1</v>
      </c>
      <c r="L45" s="1499">
        <v>1</v>
      </c>
      <c r="M45" s="1485">
        <v>1</v>
      </c>
      <c r="N45" s="1556">
        <v>1</v>
      </c>
      <c r="O45" s="46"/>
    </row>
    <row r="46" spans="1:15" ht="16.5" hidden="1" customHeight="1" x14ac:dyDescent="0.25">
      <c r="A46" s="99"/>
      <c r="B46" s="2340"/>
      <c r="C46" s="1295" t="s">
        <v>295</v>
      </c>
      <c r="D46" s="242" t="s">
        <v>309</v>
      </c>
      <c r="E46" s="391" t="s">
        <v>297</v>
      </c>
      <c r="F46" s="169" t="s">
        <v>195</v>
      </c>
      <c r="G46" s="601" t="e">
        <f>G47/G48</f>
        <v>#REF!</v>
      </c>
      <c r="H46" s="1485"/>
      <c r="I46" s="1485"/>
      <c r="J46" s="1485"/>
      <c r="K46" s="1499"/>
      <c r="L46" s="1499"/>
      <c r="M46" s="1485"/>
      <c r="N46" s="1556"/>
      <c r="O46" s="142"/>
    </row>
    <row r="47" spans="1:15" ht="16.5" hidden="1" customHeight="1" x14ac:dyDescent="0.25">
      <c r="A47" s="99"/>
      <c r="B47" s="2340"/>
      <c r="C47" s="1295" t="s">
        <v>295</v>
      </c>
      <c r="D47" s="242" t="s">
        <v>313</v>
      </c>
      <c r="E47" s="391" t="s">
        <v>297</v>
      </c>
      <c r="F47" s="1501"/>
      <c r="G47" s="1496" t="e">
        <f>SUM(#REF!)</f>
        <v>#REF!</v>
      </c>
      <c r="H47" s="1485"/>
      <c r="I47" s="1485"/>
      <c r="J47" s="1485"/>
      <c r="K47" s="1499"/>
      <c r="L47" s="1499"/>
      <c r="M47" s="1485"/>
      <c r="N47" s="1556"/>
      <c r="O47" s="142"/>
    </row>
    <row r="48" spans="1:15" ht="16.5" hidden="1" customHeight="1" x14ac:dyDescent="0.25">
      <c r="A48" s="99"/>
      <c r="B48" s="2340"/>
      <c r="C48" s="1295" t="s">
        <v>295</v>
      </c>
      <c r="D48" s="242" t="s">
        <v>314</v>
      </c>
      <c r="E48" s="391" t="s">
        <v>297</v>
      </c>
      <c r="F48" s="1501"/>
      <c r="G48" s="1496" t="e">
        <f>SUM(#REF!)</f>
        <v>#REF!</v>
      </c>
      <c r="H48" s="1485"/>
      <c r="I48" s="1485"/>
      <c r="J48" s="1485"/>
      <c r="K48" s="1499"/>
      <c r="L48" s="1499"/>
      <c r="M48" s="1485"/>
      <c r="N48" s="1556"/>
      <c r="O48" s="142"/>
    </row>
    <row r="49" spans="1:17" ht="16.5" hidden="1" customHeight="1" x14ac:dyDescent="0.25">
      <c r="A49" s="99"/>
      <c r="B49" s="2340"/>
      <c r="C49" s="1295" t="s">
        <v>295</v>
      </c>
      <c r="D49" s="242" t="s">
        <v>310</v>
      </c>
      <c r="E49" s="391" t="s">
        <v>297</v>
      </c>
      <c r="F49" s="1501" t="s">
        <v>196</v>
      </c>
      <c r="G49" s="1496"/>
      <c r="H49" s="1485"/>
      <c r="I49" s="1485"/>
      <c r="J49" s="1485"/>
      <c r="K49" s="1499"/>
      <c r="L49" s="1499"/>
      <c r="M49" s="1485"/>
      <c r="N49" s="1556"/>
      <c r="O49" s="142"/>
    </row>
    <row r="50" spans="1:17" ht="16.5" customHeight="1" x14ac:dyDescent="0.25">
      <c r="A50" s="99"/>
      <c r="B50" s="2340"/>
      <c r="C50" s="1481" t="s">
        <v>295</v>
      </c>
      <c r="D50" s="242" t="s">
        <v>594</v>
      </c>
      <c r="E50" s="239" t="s">
        <v>297</v>
      </c>
      <c r="F50" s="169"/>
      <c r="G50" s="1495"/>
      <c r="H50" s="307"/>
      <c r="I50" s="1511"/>
      <c r="J50" s="1511"/>
      <c r="K50" s="1505"/>
      <c r="L50" s="1505"/>
      <c r="M50" s="1511"/>
      <c r="N50" s="1559">
        <v>0.85499999999999998</v>
      </c>
      <c r="O50" s="142"/>
    </row>
    <row r="51" spans="1:17" ht="16.5" customHeight="1" x14ac:dyDescent="0.25">
      <c r="A51" s="99"/>
      <c r="B51" s="2340"/>
      <c r="C51" s="1481" t="s">
        <v>295</v>
      </c>
      <c r="D51" s="242" t="s">
        <v>595</v>
      </c>
      <c r="E51" s="239" t="s">
        <v>297</v>
      </c>
      <c r="F51" s="169"/>
      <c r="G51" s="1495"/>
      <c r="H51" s="1511"/>
      <c r="I51" s="1511"/>
      <c r="J51" s="1511"/>
      <c r="K51" s="1505"/>
      <c r="L51" s="1505"/>
      <c r="M51" s="1511"/>
      <c r="N51" s="1559">
        <v>0.82899999999999996</v>
      </c>
      <c r="O51" s="142"/>
    </row>
    <row r="52" spans="1:17" ht="16.5" customHeight="1" x14ac:dyDescent="0.25">
      <c r="A52" s="99"/>
      <c r="B52" s="2340"/>
      <c r="C52" s="997"/>
      <c r="D52" s="244" t="s">
        <v>669</v>
      </c>
      <c r="E52" s="238" t="s">
        <v>297</v>
      </c>
      <c r="F52" s="294"/>
      <c r="G52" s="1493"/>
      <c r="H52" s="178"/>
      <c r="I52" s="178"/>
      <c r="J52" s="178"/>
      <c r="K52" s="1512"/>
      <c r="L52" s="1512"/>
      <c r="M52" s="178"/>
      <c r="N52" s="1560">
        <v>540</v>
      </c>
      <c r="O52" s="142"/>
    </row>
    <row r="53" spans="1:17" ht="16.5" thickBot="1" x14ac:dyDescent="0.3">
      <c r="A53" s="99"/>
      <c r="B53" s="2340"/>
      <c r="C53" s="1482" t="s">
        <v>295</v>
      </c>
      <c r="D53" s="243" t="s">
        <v>668</v>
      </c>
      <c r="E53" s="387" t="s">
        <v>297</v>
      </c>
      <c r="F53" s="226"/>
      <c r="G53" s="1497"/>
      <c r="H53" s="1296"/>
      <c r="I53" s="1296"/>
      <c r="J53" s="1296"/>
      <c r="K53" s="1297"/>
      <c r="L53" s="1297"/>
      <c r="M53" s="1296"/>
      <c r="N53" s="1538">
        <v>27</v>
      </c>
      <c r="O53" s="46"/>
      <c r="P53" s="44"/>
      <c r="Q53" s="44"/>
    </row>
    <row r="54" spans="1:17" s="46" customFormat="1" ht="15.75" customHeight="1" x14ac:dyDescent="0.25">
      <c r="A54" s="2552" t="s">
        <v>428</v>
      </c>
      <c r="B54" s="2438" t="s">
        <v>440</v>
      </c>
      <c r="C54" s="2507" t="s">
        <v>295</v>
      </c>
      <c r="D54" s="241" t="s">
        <v>362</v>
      </c>
      <c r="E54" s="2450" t="s">
        <v>297</v>
      </c>
      <c r="F54" s="2539"/>
      <c r="G54" s="2454"/>
      <c r="H54" s="357">
        <v>0.93</v>
      </c>
      <c r="I54" s="398">
        <v>1</v>
      </c>
      <c r="J54" s="398">
        <v>0.98</v>
      </c>
      <c r="K54" s="699">
        <v>0.93</v>
      </c>
      <c r="L54" s="2599" t="s">
        <v>670</v>
      </c>
      <c r="M54" s="2600"/>
      <c r="N54" s="2601"/>
      <c r="O54" s="142"/>
    </row>
    <row r="55" spans="1:17" s="46" customFormat="1" x14ac:dyDescent="0.25">
      <c r="A55" s="2553"/>
      <c r="B55" s="2439"/>
      <c r="C55" s="2507"/>
      <c r="D55" s="242" t="s">
        <v>364</v>
      </c>
      <c r="E55" s="2450"/>
      <c r="F55" s="2540"/>
      <c r="G55" s="2455"/>
      <c r="H55" s="399">
        <v>7.6</v>
      </c>
      <c r="I55" s="399">
        <v>7.7</v>
      </c>
      <c r="J55" s="399">
        <v>7.5</v>
      </c>
      <c r="K55" s="817">
        <v>7.3</v>
      </c>
      <c r="L55" s="2602"/>
      <c r="M55" s="2603"/>
      <c r="N55" s="2604"/>
      <c r="O55" s="142"/>
    </row>
    <row r="56" spans="1:17" s="46" customFormat="1" x14ac:dyDescent="0.25">
      <c r="A56" s="2553"/>
      <c r="B56" s="2439"/>
      <c r="C56" s="2507"/>
      <c r="D56" s="99" t="s">
        <v>383</v>
      </c>
      <c r="E56" s="2450"/>
      <c r="F56" s="2540"/>
      <c r="G56" s="2455"/>
      <c r="H56" s="168">
        <v>2.5</v>
      </c>
      <c r="I56" s="164">
        <v>1</v>
      </c>
      <c r="J56" s="164">
        <v>1</v>
      </c>
      <c r="K56" s="556">
        <v>2</v>
      </c>
      <c r="L56" s="2602"/>
      <c r="M56" s="2603"/>
      <c r="N56" s="2604"/>
      <c r="O56" s="142"/>
    </row>
    <row r="57" spans="1:17" s="46" customFormat="1" x14ac:dyDescent="0.25">
      <c r="A57" s="2553"/>
      <c r="B57" s="2439"/>
      <c r="C57" s="2507"/>
      <c r="D57" s="248" t="s">
        <v>384</v>
      </c>
      <c r="E57" s="2450"/>
      <c r="F57" s="2540"/>
      <c r="G57" s="2455"/>
      <c r="H57" s="168">
        <v>1.5</v>
      </c>
      <c r="I57" s="164">
        <v>2</v>
      </c>
      <c r="J57" s="163">
        <v>0</v>
      </c>
      <c r="K57" s="557">
        <v>2</v>
      </c>
      <c r="L57" s="2602"/>
      <c r="M57" s="2603"/>
      <c r="N57" s="2604"/>
      <c r="O57" s="142"/>
    </row>
    <row r="58" spans="1:17" s="46" customFormat="1" x14ac:dyDescent="0.25">
      <c r="A58" s="2553"/>
      <c r="B58" s="2439"/>
      <c r="C58" s="2507"/>
      <c r="D58" s="248" t="s">
        <v>386</v>
      </c>
      <c r="E58" s="2450"/>
      <c r="F58" s="2540"/>
      <c r="G58" s="2455"/>
      <c r="H58" s="164">
        <v>1</v>
      </c>
      <c r="I58" s="164">
        <v>0.5</v>
      </c>
      <c r="J58" s="164">
        <v>0.5</v>
      </c>
      <c r="K58" s="557">
        <v>2</v>
      </c>
      <c r="L58" s="2602"/>
      <c r="M58" s="2603"/>
      <c r="N58" s="2604"/>
      <c r="O58" s="142"/>
    </row>
    <row r="59" spans="1:17" s="46" customFormat="1" x14ac:dyDescent="0.25">
      <c r="A59" s="2553"/>
      <c r="B59" s="2439"/>
      <c r="C59" s="2507"/>
      <c r="D59" s="248" t="s">
        <v>387</v>
      </c>
      <c r="E59" s="2450"/>
      <c r="F59" s="2540"/>
      <c r="G59" s="2455"/>
      <c r="H59" s="168">
        <v>1.5</v>
      </c>
      <c r="I59" s="168">
        <v>2</v>
      </c>
      <c r="J59" s="168">
        <v>2</v>
      </c>
      <c r="K59" s="555">
        <v>2</v>
      </c>
      <c r="L59" s="2602"/>
      <c r="M59" s="2603"/>
      <c r="N59" s="2604"/>
      <c r="O59" s="142"/>
    </row>
    <row r="60" spans="1:17" s="46" customFormat="1" ht="16.5" thickBot="1" x14ac:dyDescent="0.3">
      <c r="A60" s="2553"/>
      <c r="B60" s="2484"/>
      <c r="C60" s="2508"/>
      <c r="D60" s="287" t="s">
        <v>426</v>
      </c>
      <c r="E60" s="2451"/>
      <c r="F60" s="2541"/>
      <c r="G60" s="2456"/>
      <c r="H60" s="173">
        <v>6.5</v>
      </c>
      <c r="I60" s="170">
        <v>5.5</v>
      </c>
      <c r="J60" s="170">
        <v>3.5</v>
      </c>
      <c r="K60" s="831">
        <v>8</v>
      </c>
      <c r="L60" s="2605"/>
      <c r="M60" s="2606"/>
      <c r="N60" s="2607"/>
      <c r="O60" s="142"/>
    </row>
    <row r="61" spans="1:17" ht="15.75" customHeight="1" x14ac:dyDescent="0.25">
      <c r="A61" s="2553"/>
      <c r="B61" s="2438" t="s">
        <v>439</v>
      </c>
      <c r="C61" s="2516" t="s">
        <v>295</v>
      </c>
      <c r="D61" s="253" t="s">
        <v>362</v>
      </c>
      <c r="E61" s="2449" t="s">
        <v>297</v>
      </c>
      <c r="F61" s="2509"/>
      <c r="G61" s="2539"/>
      <c r="H61" s="398">
        <v>1.03</v>
      </c>
      <c r="I61" s="398">
        <v>1.04</v>
      </c>
      <c r="J61" s="398">
        <v>1.01</v>
      </c>
      <c r="K61" s="611">
        <v>1.05</v>
      </c>
      <c r="L61" s="2599" t="s">
        <v>670</v>
      </c>
      <c r="M61" s="2600"/>
      <c r="N61" s="2601"/>
    </row>
    <row r="62" spans="1:17" x14ac:dyDescent="0.25">
      <c r="A62" s="2553"/>
      <c r="B62" s="2439"/>
      <c r="C62" s="2517"/>
      <c r="D62" s="251" t="s">
        <v>364</v>
      </c>
      <c r="E62" s="2450"/>
      <c r="F62" s="2509"/>
      <c r="G62" s="2540"/>
      <c r="H62" s="399">
        <v>7.9</v>
      </c>
      <c r="I62" s="399">
        <v>8</v>
      </c>
      <c r="J62" s="399">
        <v>7.9</v>
      </c>
      <c r="K62" s="817"/>
      <c r="L62" s="2602"/>
      <c r="M62" s="2603"/>
      <c r="N62" s="2604"/>
    </row>
    <row r="63" spans="1:17" x14ac:dyDescent="0.25">
      <c r="A63" s="2553"/>
      <c r="B63" s="2439"/>
      <c r="C63" s="2517"/>
      <c r="D63" s="612" t="s">
        <v>383</v>
      </c>
      <c r="E63" s="2450"/>
      <c r="F63" s="2509"/>
      <c r="G63" s="2540"/>
      <c r="H63" s="163">
        <v>0.5</v>
      </c>
      <c r="I63" s="164">
        <v>1.5</v>
      </c>
      <c r="J63" s="163">
        <v>0.5</v>
      </c>
      <c r="K63" s="554">
        <v>0</v>
      </c>
      <c r="L63" s="2602"/>
      <c r="M63" s="2603"/>
      <c r="N63" s="2604"/>
    </row>
    <row r="64" spans="1:17" x14ac:dyDescent="0.25">
      <c r="A64" s="2553"/>
      <c r="B64" s="2439"/>
      <c r="C64" s="2517"/>
      <c r="D64" s="1477" t="s">
        <v>384</v>
      </c>
      <c r="E64" s="2450"/>
      <c r="F64" s="2509"/>
      <c r="G64" s="2540"/>
      <c r="H64" s="164">
        <v>1</v>
      </c>
      <c r="I64" s="163">
        <v>0.5</v>
      </c>
      <c r="J64" s="163">
        <v>0</v>
      </c>
      <c r="K64" s="554">
        <v>0</v>
      </c>
      <c r="L64" s="2602"/>
      <c r="M64" s="2603"/>
      <c r="N64" s="2604"/>
    </row>
    <row r="65" spans="1:15" x14ac:dyDescent="0.25">
      <c r="A65" s="2553"/>
      <c r="B65" s="2439"/>
      <c r="C65" s="2517"/>
      <c r="D65" s="1477" t="s">
        <v>386</v>
      </c>
      <c r="E65" s="2450"/>
      <c r="F65" s="2509"/>
      <c r="G65" s="2540"/>
      <c r="H65" s="164">
        <v>1</v>
      </c>
      <c r="I65" s="164">
        <v>1</v>
      </c>
      <c r="J65" s="167">
        <v>2.5</v>
      </c>
      <c r="K65" s="556">
        <v>1</v>
      </c>
      <c r="L65" s="2602"/>
      <c r="M65" s="2603"/>
      <c r="N65" s="2604"/>
    </row>
    <row r="66" spans="1:15" x14ac:dyDescent="0.25">
      <c r="A66" s="2553"/>
      <c r="B66" s="2439"/>
      <c r="C66" s="2517"/>
      <c r="D66" s="1477" t="s">
        <v>387</v>
      </c>
      <c r="E66" s="2450"/>
      <c r="F66" s="2509"/>
      <c r="G66" s="2540"/>
      <c r="H66" s="168">
        <v>2</v>
      </c>
      <c r="I66" s="168">
        <v>2</v>
      </c>
      <c r="J66" s="164">
        <v>1</v>
      </c>
      <c r="K66" s="555">
        <v>2</v>
      </c>
      <c r="L66" s="2602"/>
      <c r="M66" s="2603"/>
      <c r="N66" s="2604"/>
    </row>
    <row r="67" spans="1:15" ht="16.5" thickBot="1" x14ac:dyDescent="0.3">
      <c r="A67" s="2553"/>
      <c r="B67" s="2484"/>
      <c r="C67" s="2518"/>
      <c r="D67" s="1478" t="s">
        <v>426</v>
      </c>
      <c r="E67" s="2451"/>
      <c r="F67" s="2510"/>
      <c r="G67" s="2541"/>
      <c r="H67" s="170">
        <v>4.5</v>
      </c>
      <c r="I67" s="170">
        <v>5</v>
      </c>
      <c r="J67" s="170">
        <v>4</v>
      </c>
      <c r="K67" s="830">
        <v>3</v>
      </c>
      <c r="L67" s="2605"/>
      <c r="M67" s="2606"/>
      <c r="N67" s="2607"/>
    </row>
    <row r="68" spans="1:15" ht="15.75" customHeight="1" x14ac:dyDescent="0.25">
      <c r="A68" s="2553"/>
      <c r="B68" s="2438" t="s">
        <v>438</v>
      </c>
      <c r="C68" s="2514" t="s">
        <v>295</v>
      </c>
      <c r="D68" s="241" t="s">
        <v>362</v>
      </c>
      <c r="E68" s="2449" t="s">
        <v>297</v>
      </c>
      <c r="F68" s="2539"/>
      <c r="G68" s="2455"/>
      <c r="H68" s="2558"/>
      <c r="I68" s="2558"/>
      <c r="J68" s="2558"/>
      <c r="K68" s="2555"/>
      <c r="L68" s="2599" t="s">
        <v>670</v>
      </c>
      <c r="M68" s="2600"/>
      <c r="N68" s="2601"/>
    </row>
    <row r="69" spans="1:15" x14ac:dyDescent="0.25">
      <c r="A69" s="2553"/>
      <c r="B69" s="2439"/>
      <c r="C69" s="2507"/>
      <c r="D69" s="242" t="s">
        <v>364</v>
      </c>
      <c r="E69" s="2450"/>
      <c r="F69" s="2540"/>
      <c r="G69" s="2455"/>
      <c r="H69" s="2558"/>
      <c r="I69" s="2558"/>
      <c r="J69" s="2558"/>
      <c r="K69" s="2555"/>
      <c r="L69" s="2602"/>
      <c r="M69" s="2603"/>
      <c r="N69" s="2604"/>
      <c r="O69" s="41"/>
    </row>
    <row r="70" spans="1:15" x14ac:dyDescent="0.25">
      <c r="A70" s="2553"/>
      <c r="B70" s="2439"/>
      <c r="C70" s="2507"/>
      <c r="D70" s="99" t="s">
        <v>383</v>
      </c>
      <c r="E70" s="2450"/>
      <c r="F70" s="2540"/>
      <c r="G70" s="2455"/>
      <c r="H70" s="2558"/>
      <c r="I70" s="2558"/>
      <c r="J70" s="2558"/>
      <c r="K70" s="2555"/>
      <c r="L70" s="2602"/>
      <c r="M70" s="2603"/>
      <c r="N70" s="2604"/>
      <c r="O70" s="41"/>
    </row>
    <row r="71" spans="1:15" x14ac:dyDescent="0.25">
      <c r="A71" s="2553"/>
      <c r="B71" s="2439"/>
      <c r="C71" s="2507"/>
      <c r="D71" s="248" t="s">
        <v>384</v>
      </c>
      <c r="E71" s="2450"/>
      <c r="F71" s="2540"/>
      <c r="G71" s="2455"/>
      <c r="H71" s="2558"/>
      <c r="I71" s="2558"/>
      <c r="J71" s="2558"/>
      <c r="K71" s="2555"/>
      <c r="L71" s="2602"/>
      <c r="M71" s="2603"/>
      <c r="N71" s="2604"/>
      <c r="O71" s="41"/>
    </row>
    <row r="72" spans="1:15" x14ac:dyDescent="0.25">
      <c r="A72" s="2553"/>
      <c r="B72" s="2439"/>
      <c r="C72" s="2507"/>
      <c r="D72" s="248" t="s">
        <v>386</v>
      </c>
      <c r="E72" s="2450"/>
      <c r="F72" s="2540"/>
      <c r="G72" s="2455"/>
      <c r="H72" s="2558"/>
      <c r="I72" s="2558"/>
      <c r="J72" s="2558"/>
      <c r="K72" s="2555"/>
      <c r="L72" s="2602"/>
      <c r="M72" s="2603"/>
      <c r="N72" s="2604"/>
      <c r="O72" s="41"/>
    </row>
    <row r="73" spans="1:15" x14ac:dyDescent="0.25">
      <c r="A73" s="2553"/>
      <c r="B73" s="2439"/>
      <c r="C73" s="2507"/>
      <c r="D73" s="248" t="s">
        <v>387</v>
      </c>
      <c r="E73" s="2450"/>
      <c r="F73" s="2540"/>
      <c r="G73" s="2455"/>
      <c r="H73" s="2558"/>
      <c r="I73" s="2558"/>
      <c r="J73" s="2558"/>
      <c r="K73" s="2555"/>
      <c r="L73" s="2602"/>
      <c r="M73" s="2603"/>
      <c r="N73" s="2604"/>
      <c r="O73" s="41"/>
    </row>
    <row r="74" spans="1:15" ht="16.5" thickBot="1" x14ac:dyDescent="0.3">
      <c r="A74" s="2553"/>
      <c r="B74" s="2484"/>
      <c r="C74" s="2508"/>
      <c r="D74" s="383" t="s">
        <v>426</v>
      </c>
      <c r="E74" s="2451"/>
      <c r="F74" s="2541"/>
      <c r="G74" s="2456"/>
      <c r="H74" s="2559"/>
      <c r="I74" s="2559"/>
      <c r="J74" s="2559"/>
      <c r="K74" s="2556"/>
      <c r="L74" s="2605"/>
      <c r="M74" s="2606"/>
      <c r="N74" s="2607"/>
      <c r="O74" s="41"/>
    </row>
    <row r="75" spans="1:15" ht="15.75" customHeight="1" x14ac:dyDescent="0.25">
      <c r="A75" s="2553"/>
      <c r="B75" s="2438" t="s">
        <v>436</v>
      </c>
      <c r="C75" s="2514" t="s">
        <v>295</v>
      </c>
      <c r="D75" s="245" t="s">
        <v>362</v>
      </c>
      <c r="E75" s="2449" t="s">
        <v>297</v>
      </c>
      <c r="F75" s="2539"/>
      <c r="G75" s="2454"/>
      <c r="H75" s="398">
        <v>0.98</v>
      </c>
      <c r="I75" s="358">
        <v>1.25</v>
      </c>
      <c r="J75" s="358">
        <v>1.1299999999999999</v>
      </c>
      <c r="K75" s="697">
        <v>1.18</v>
      </c>
      <c r="L75" s="2599" t="s">
        <v>670</v>
      </c>
      <c r="M75" s="2600"/>
      <c r="N75" s="2601"/>
      <c r="O75" s="41"/>
    </row>
    <row r="76" spans="1:15" x14ac:dyDescent="0.25">
      <c r="A76" s="2553"/>
      <c r="B76" s="2439"/>
      <c r="C76" s="2507"/>
      <c r="D76" s="242" t="s">
        <v>364</v>
      </c>
      <c r="E76" s="2450"/>
      <c r="F76" s="2540"/>
      <c r="G76" s="2455"/>
      <c r="H76" s="399">
        <v>5.7</v>
      </c>
      <c r="I76" s="399">
        <v>6.8</v>
      </c>
      <c r="J76" s="399">
        <v>6.3</v>
      </c>
      <c r="K76" s="817">
        <v>6.7</v>
      </c>
      <c r="L76" s="2602"/>
      <c r="M76" s="2603"/>
      <c r="N76" s="2604"/>
      <c r="O76" s="41"/>
    </row>
    <row r="77" spans="1:15" x14ac:dyDescent="0.25">
      <c r="A77" s="2553"/>
      <c r="B77" s="2439"/>
      <c r="C77" s="2507"/>
      <c r="D77" s="99" t="s">
        <v>383</v>
      </c>
      <c r="E77" s="2450"/>
      <c r="F77" s="2540"/>
      <c r="G77" s="2455"/>
      <c r="H77" s="163">
        <v>0.5</v>
      </c>
      <c r="I77" s="163">
        <v>0</v>
      </c>
      <c r="J77" s="163">
        <v>0</v>
      </c>
      <c r="K77" s="554">
        <v>0.5</v>
      </c>
      <c r="L77" s="2602"/>
      <c r="M77" s="2603"/>
      <c r="N77" s="2604"/>
      <c r="O77" s="41"/>
    </row>
    <row r="78" spans="1:15" x14ac:dyDescent="0.25">
      <c r="A78" s="2553"/>
      <c r="B78" s="2439"/>
      <c r="C78" s="2507"/>
      <c r="D78" s="248" t="s">
        <v>384</v>
      </c>
      <c r="E78" s="2450"/>
      <c r="F78" s="2540"/>
      <c r="G78" s="2455"/>
      <c r="H78" s="164">
        <v>1</v>
      </c>
      <c r="I78" s="163">
        <v>0</v>
      </c>
      <c r="J78" s="168">
        <v>1</v>
      </c>
      <c r="K78" s="554">
        <v>0</v>
      </c>
      <c r="L78" s="2602"/>
      <c r="M78" s="2603"/>
      <c r="N78" s="2604"/>
      <c r="O78" s="41"/>
    </row>
    <row r="79" spans="1:15" x14ac:dyDescent="0.25">
      <c r="A79" s="2553"/>
      <c r="B79" s="2439"/>
      <c r="C79" s="2507"/>
      <c r="D79" s="248" t="s">
        <v>386</v>
      </c>
      <c r="E79" s="2450"/>
      <c r="F79" s="2540"/>
      <c r="G79" s="2455"/>
      <c r="H79" s="164">
        <v>1</v>
      </c>
      <c r="I79" s="163">
        <v>0</v>
      </c>
      <c r="J79" s="163">
        <v>0</v>
      </c>
      <c r="K79" s="556">
        <v>1</v>
      </c>
      <c r="L79" s="2602"/>
      <c r="M79" s="2603"/>
      <c r="N79" s="2604"/>
      <c r="O79" s="41"/>
    </row>
    <row r="80" spans="1:15" x14ac:dyDescent="0.25">
      <c r="A80" s="2553"/>
      <c r="B80" s="2439"/>
      <c r="C80" s="2507"/>
      <c r="D80" s="248" t="s">
        <v>387</v>
      </c>
      <c r="E80" s="2450"/>
      <c r="F80" s="2540"/>
      <c r="G80" s="2455"/>
      <c r="H80" s="168">
        <v>1.5</v>
      </c>
      <c r="I80" s="167">
        <v>2.5</v>
      </c>
      <c r="J80" s="164">
        <v>1</v>
      </c>
      <c r="K80" s="1416">
        <v>2</v>
      </c>
      <c r="L80" s="2602"/>
      <c r="M80" s="2603"/>
      <c r="N80" s="2604"/>
      <c r="O80" s="41"/>
    </row>
    <row r="81" spans="1:15" ht="16.5" thickBot="1" x14ac:dyDescent="0.3">
      <c r="A81" s="2553"/>
      <c r="B81" s="2484"/>
      <c r="C81" s="2508"/>
      <c r="D81" s="287" t="s">
        <v>426</v>
      </c>
      <c r="E81" s="2451"/>
      <c r="F81" s="2541"/>
      <c r="G81" s="2456"/>
      <c r="H81" s="170">
        <v>4</v>
      </c>
      <c r="I81" s="170">
        <v>2.5</v>
      </c>
      <c r="J81" s="470">
        <v>2</v>
      </c>
      <c r="K81" s="830">
        <v>3.5</v>
      </c>
      <c r="L81" s="2605"/>
      <c r="M81" s="2606"/>
      <c r="N81" s="2607"/>
      <c r="O81" s="41"/>
    </row>
    <row r="82" spans="1:15" ht="15.75" customHeight="1" x14ac:dyDescent="0.25">
      <c r="A82" s="2553"/>
      <c r="B82" s="2438" t="s">
        <v>530</v>
      </c>
      <c r="C82" s="2514" t="s">
        <v>295</v>
      </c>
      <c r="D82" s="245" t="s">
        <v>362</v>
      </c>
      <c r="E82" s="2449" t="s">
        <v>297</v>
      </c>
      <c r="F82" s="2539"/>
      <c r="G82" s="2454"/>
      <c r="H82" s="358">
        <v>1.1200000000000001</v>
      </c>
      <c r="I82" s="398">
        <v>1.04</v>
      </c>
      <c r="J82" s="398">
        <v>1.01</v>
      </c>
      <c r="K82" s="699">
        <v>1.07</v>
      </c>
      <c r="L82" s="2599" t="s">
        <v>670</v>
      </c>
      <c r="M82" s="2600"/>
      <c r="N82" s="2601"/>
      <c r="O82" s="41"/>
    </row>
    <row r="83" spans="1:15" x14ac:dyDescent="0.25">
      <c r="A83" s="2553"/>
      <c r="B83" s="2439"/>
      <c r="C83" s="2507"/>
      <c r="D83" s="242" t="s">
        <v>364</v>
      </c>
      <c r="E83" s="2450"/>
      <c r="F83" s="2540"/>
      <c r="G83" s="2455"/>
      <c r="H83" s="399">
        <v>7.1</v>
      </c>
      <c r="I83" s="399">
        <v>7.3</v>
      </c>
      <c r="J83" s="399">
        <v>6.2</v>
      </c>
      <c r="K83" s="817">
        <v>6</v>
      </c>
      <c r="L83" s="2602"/>
      <c r="M83" s="2603"/>
      <c r="N83" s="2604"/>
      <c r="O83" s="41"/>
    </row>
    <row r="84" spans="1:15" x14ac:dyDescent="0.25">
      <c r="A84" s="2553"/>
      <c r="B84" s="2439"/>
      <c r="C84" s="2507"/>
      <c r="D84" s="99" t="s">
        <v>383</v>
      </c>
      <c r="E84" s="2450"/>
      <c r="F84" s="2540"/>
      <c r="G84" s="2455"/>
      <c r="H84" s="164">
        <v>1</v>
      </c>
      <c r="I84" s="163">
        <v>0</v>
      </c>
      <c r="J84" s="163">
        <v>0.5</v>
      </c>
      <c r="K84" s="554">
        <v>0</v>
      </c>
      <c r="L84" s="2602"/>
      <c r="M84" s="2603"/>
      <c r="N84" s="2604"/>
      <c r="O84" s="41"/>
    </row>
    <row r="85" spans="1:15" x14ac:dyDescent="0.25">
      <c r="A85" s="2553"/>
      <c r="B85" s="2439"/>
      <c r="C85" s="2507"/>
      <c r="D85" s="248" t="s">
        <v>384</v>
      </c>
      <c r="E85" s="2450"/>
      <c r="F85" s="2540"/>
      <c r="G85" s="2455"/>
      <c r="H85" s="164">
        <v>1</v>
      </c>
      <c r="I85" s="164">
        <v>2</v>
      </c>
      <c r="J85" s="163">
        <v>0</v>
      </c>
      <c r="K85" s="554">
        <v>0</v>
      </c>
      <c r="L85" s="2602"/>
      <c r="M85" s="2603"/>
      <c r="N85" s="2604"/>
      <c r="O85" s="41"/>
    </row>
    <row r="86" spans="1:15" x14ac:dyDescent="0.25">
      <c r="A86" s="2553"/>
      <c r="B86" s="2439"/>
      <c r="C86" s="2507"/>
      <c r="D86" s="248" t="s">
        <v>386</v>
      </c>
      <c r="E86" s="2450"/>
      <c r="F86" s="2540"/>
      <c r="G86" s="2455"/>
      <c r="H86" s="168">
        <v>2</v>
      </c>
      <c r="I86" s="168">
        <v>1.5</v>
      </c>
      <c r="J86" s="164">
        <v>1</v>
      </c>
      <c r="K86" s="557">
        <v>3</v>
      </c>
      <c r="L86" s="2602"/>
      <c r="M86" s="2603"/>
      <c r="N86" s="2604"/>
      <c r="O86" s="41"/>
    </row>
    <row r="87" spans="1:15" x14ac:dyDescent="0.25">
      <c r="A87" s="2553"/>
      <c r="B87" s="2439"/>
      <c r="C87" s="2507"/>
      <c r="D87" s="248" t="s">
        <v>387</v>
      </c>
      <c r="E87" s="2450"/>
      <c r="F87" s="2540"/>
      <c r="G87" s="2455"/>
      <c r="H87" s="168">
        <v>2</v>
      </c>
      <c r="I87" s="168">
        <v>1.5</v>
      </c>
      <c r="J87" s="164">
        <v>0.5</v>
      </c>
      <c r="K87" s="555">
        <v>1.5</v>
      </c>
      <c r="L87" s="2602"/>
      <c r="M87" s="2603"/>
      <c r="N87" s="2604"/>
      <c r="O87" s="41"/>
    </row>
    <row r="88" spans="1:15" ht="16.5" thickBot="1" x14ac:dyDescent="0.3">
      <c r="A88" s="2553"/>
      <c r="B88" s="2484"/>
      <c r="C88" s="2508"/>
      <c r="D88" s="383" t="s">
        <v>426</v>
      </c>
      <c r="E88" s="2451"/>
      <c r="F88" s="2541"/>
      <c r="G88" s="2456"/>
      <c r="H88" s="170">
        <v>6</v>
      </c>
      <c r="I88" s="170">
        <v>5</v>
      </c>
      <c r="J88" s="470">
        <v>2</v>
      </c>
      <c r="K88" s="830">
        <v>4.5</v>
      </c>
      <c r="L88" s="2605"/>
      <c r="M88" s="2606"/>
      <c r="N88" s="2607"/>
      <c r="O88" s="41"/>
    </row>
    <row r="89" spans="1:15" ht="15.75" customHeight="1" x14ac:dyDescent="0.25">
      <c r="A89" s="2553"/>
      <c r="B89" s="2438" t="s">
        <v>531</v>
      </c>
      <c r="C89" s="2514" t="s">
        <v>295</v>
      </c>
      <c r="D89" s="245" t="s">
        <v>362</v>
      </c>
      <c r="E89" s="2449" t="s">
        <v>297</v>
      </c>
      <c r="F89" s="2539"/>
      <c r="G89" s="2454"/>
      <c r="H89" s="358">
        <v>1.24</v>
      </c>
      <c r="I89" s="358">
        <v>1.2</v>
      </c>
      <c r="J89" s="358">
        <v>1.22</v>
      </c>
      <c r="K89" s="697">
        <v>1.18</v>
      </c>
      <c r="L89" s="2599" t="s">
        <v>670</v>
      </c>
      <c r="M89" s="2600"/>
      <c r="N89" s="2601"/>
      <c r="O89" s="41"/>
    </row>
    <row r="90" spans="1:15" x14ac:dyDescent="0.25">
      <c r="A90" s="2553"/>
      <c r="B90" s="2439"/>
      <c r="C90" s="2507"/>
      <c r="D90" s="242" t="s">
        <v>364</v>
      </c>
      <c r="E90" s="2450"/>
      <c r="F90" s="2540"/>
      <c r="G90" s="2455"/>
      <c r="H90" s="399">
        <v>8.6999999999999993</v>
      </c>
      <c r="I90" s="399">
        <v>9.5</v>
      </c>
      <c r="J90" s="399">
        <v>9.1</v>
      </c>
      <c r="K90" s="817">
        <v>7.8</v>
      </c>
      <c r="L90" s="2602"/>
      <c r="M90" s="2603"/>
      <c r="N90" s="2604"/>
      <c r="O90" s="41"/>
    </row>
    <row r="91" spans="1:15" x14ac:dyDescent="0.25">
      <c r="A91" s="2553"/>
      <c r="B91" s="2439"/>
      <c r="C91" s="2507"/>
      <c r="D91" s="99" t="s">
        <v>383</v>
      </c>
      <c r="E91" s="2450"/>
      <c r="F91" s="2540"/>
      <c r="G91" s="2455"/>
      <c r="H91" s="163">
        <v>0</v>
      </c>
      <c r="I91" s="163">
        <v>0</v>
      </c>
      <c r="J91" s="163">
        <v>0</v>
      </c>
      <c r="K91" s="556">
        <v>1</v>
      </c>
      <c r="L91" s="2602"/>
      <c r="M91" s="2603"/>
      <c r="N91" s="2604"/>
      <c r="O91" s="41"/>
    </row>
    <row r="92" spans="1:15" x14ac:dyDescent="0.25">
      <c r="A92" s="2553"/>
      <c r="B92" s="2439"/>
      <c r="C92" s="2507"/>
      <c r="D92" s="248" t="s">
        <v>384</v>
      </c>
      <c r="E92" s="2450"/>
      <c r="F92" s="2540"/>
      <c r="G92" s="2455"/>
      <c r="H92" s="164">
        <v>1</v>
      </c>
      <c r="I92" s="163">
        <v>0</v>
      </c>
      <c r="J92" s="163">
        <v>0</v>
      </c>
      <c r="K92" s="554">
        <v>0</v>
      </c>
      <c r="L92" s="2602"/>
      <c r="M92" s="2603"/>
      <c r="N92" s="2604"/>
      <c r="O92" s="41"/>
    </row>
    <row r="93" spans="1:15" x14ac:dyDescent="0.25">
      <c r="A93" s="2553"/>
      <c r="B93" s="2439"/>
      <c r="C93" s="2507"/>
      <c r="D93" s="248" t="s">
        <v>386</v>
      </c>
      <c r="E93" s="2450"/>
      <c r="F93" s="2540"/>
      <c r="G93" s="2455"/>
      <c r="H93" s="168">
        <v>2</v>
      </c>
      <c r="I93" s="164">
        <v>0.5</v>
      </c>
      <c r="J93" s="164">
        <v>0.5</v>
      </c>
      <c r="K93" s="556">
        <v>0.5</v>
      </c>
      <c r="L93" s="2602"/>
      <c r="M93" s="2603"/>
      <c r="N93" s="2604"/>
      <c r="O93" s="41"/>
    </row>
    <row r="94" spans="1:15" x14ac:dyDescent="0.25">
      <c r="A94" s="2553"/>
      <c r="B94" s="2439"/>
      <c r="C94" s="2507"/>
      <c r="D94" s="248" t="s">
        <v>387</v>
      </c>
      <c r="E94" s="2450"/>
      <c r="F94" s="2540"/>
      <c r="G94" s="2455"/>
      <c r="H94" s="168">
        <v>1.5</v>
      </c>
      <c r="I94" s="164">
        <v>1</v>
      </c>
      <c r="J94" s="164">
        <v>0.5</v>
      </c>
      <c r="K94" s="556">
        <v>1</v>
      </c>
      <c r="L94" s="2602"/>
      <c r="M94" s="2603"/>
      <c r="N94" s="2604"/>
      <c r="O94" s="41"/>
    </row>
    <row r="95" spans="1:15" ht="16.5" thickBot="1" x14ac:dyDescent="0.3">
      <c r="A95" s="2553"/>
      <c r="B95" s="2484"/>
      <c r="C95" s="2508"/>
      <c r="D95" s="287" t="s">
        <v>426</v>
      </c>
      <c r="E95" s="2451"/>
      <c r="F95" s="2541"/>
      <c r="G95" s="2456"/>
      <c r="H95" s="1227">
        <v>4.5</v>
      </c>
      <c r="I95" s="1228">
        <v>1.5</v>
      </c>
      <c r="J95" s="1228">
        <v>1</v>
      </c>
      <c r="K95" s="1417">
        <v>2.5</v>
      </c>
      <c r="L95" s="2605"/>
      <c r="M95" s="2606"/>
      <c r="N95" s="2607"/>
      <c r="O95" s="41"/>
    </row>
    <row r="96" spans="1:15" x14ac:dyDescent="0.25">
      <c r="A96" s="2553"/>
      <c r="B96" s="2438" t="s">
        <v>532</v>
      </c>
      <c r="C96" s="2514" t="s">
        <v>295</v>
      </c>
      <c r="D96" s="245" t="s">
        <v>362</v>
      </c>
      <c r="E96" s="2449" t="s">
        <v>297</v>
      </c>
      <c r="F96" s="1507"/>
      <c r="G96" s="1492"/>
      <c r="H96" s="398">
        <v>1.04</v>
      </c>
      <c r="I96" s="357">
        <v>1.07</v>
      </c>
      <c r="J96" s="357">
        <v>1.07</v>
      </c>
      <c r="K96" s="699">
        <v>1.08</v>
      </c>
      <c r="L96" s="2599" t="s">
        <v>670</v>
      </c>
      <c r="M96" s="2600"/>
      <c r="N96" s="2601"/>
      <c r="O96" s="41"/>
    </row>
    <row r="97" spans="1:15" x14ac:dyDescent="0.25">
      <c r="A97" s="2553"/>
      <c r="B97" s="2439"/>
      <c r="C97" s="2507"/>
      <c r="D97" s="242" t="s">
        <v>364</v>
      </c>
      <c r="E97" s="2450"/>
      <c r="F97" s="1508"/>
      <c r="G97" s="1493"/>
      <c r="H97" s="399">
        <v>6.3</v>
      </c>
      <c r="I97" s="399">
        <v>6.7</v>
      </c>
      <c r="J97" s="399">
        <v>6.6</v>
      </c>
      <c r="K97" s="817">
        <v>6.6</v>
      </c>
      <c r="L97" s="2602"/>
      <c r="M97" s="2603"/>
      <c r="N97" s="2604"/>
      <c r="O97" s="41"/>
    </row>
    <row r="98" spans="1:15" x14ac:dyDescent="0.25">
      <c r="A98" s="2553"/>
      <c r="B98" s="2439"/>
      <c r="C98" s="2507"/>
      <c r="D98" s="99" t="s">
        <v>383</v>
      </c>
      <c r="E98" s="2450"/>
      <c r="F98" s="1508"/>
      <c r="G98" s="1493"/>
      <c r="H98" s="163">
        <v>0.5</v>
      </c>
      <c r="I98" s="164">
        <v>1</v>
      </c>
      <c r="J98" s="164">
        <v>1.5</v>
      </c>
      <c r="K98" s="556">
        <v>1.5</v>
      </c>
      <c r="L98" s="2602"/>
      <c r="M98" s="2603"/>
      <c r="N98" s="2604"/>
      <c r="O98" s="41"/>
    </row>
    <row r="99" spans="1:15" x14ac:dyDescent="0.25">
      <c r="A99" s="2553"/>
      <c r="B99" s="2439"/>
      <c r="C99" s="2507"/>
      <c r="D99" s="248" t="s">
        <v>384</v>
      </c>
      <c r="E99" s="2450"/>
      <c r="F99" s="1508"/>
      <c r="G99" s="1493"/>
      <c r="H99" s="167">
        <v>3</v>
      </c>
      <c r="I99" s="163">
        <v>0</v>
      </c>
      <c r="J99" s="168">
        <v>1</v>
      </c>
      <c r="K99" s="557">
        <v>1.5</v>
      </c>
      <c r="L99" s="2602"/>
      <c r="M99" s="2603"/>
      <c r="N99" s="2604"/>
      <c r="O99" s="41"/>
    </row>
    <row r="100" spans="1:15" x14ac:dyDescent="0.25">
      <c r="A100" s="2553"/>
      <c r="B100" s="2439"/>
      <c r="C100" s="2507"/>
      <c r="D100" s="248" t="s">
        <v>386</v>
      </c>
      <c r="E100" s="2450"/>
      <c r="F100" s="1508"/>
      <c r="G100" s="1493"/>
      <c r="H100" s="167">
        <v>4</v>
      </c>
      <c r="I100" s="168">
        <v>2</v>
      </c>
      <c r="J100" s="164">
        <v>1</v>
      </c>
      <c r="K100" s="557">
        <v>3</v>
      </c>
      <c r="L100" s="2602"/>
      <c r="M100" s="2603"/>
      <c r="N100" s="2604"/>
      <c r="O100" s="41"/>
    </row>
    <row r="101" spans="1:15" x14ac:dyDescent="0.25">
      <c r="A101" s="2553"/>
      <c r="B101" s="2439"/>
      <c r="C101" s="2507"/>
      <c r="D101" s="248" t="s">
        <v>387</v>
      </c>
      <c r="E101" s="2450"/>
      <c r="F101" s="1508"/>
      <c r="G101" s="1493"/>
      <c r="H101" s="167">
        <v>2.5</v>
      </c>
      <c r="I101" s="164">
        <v>1</v>
      </c>
      <c r="J101" s="164">
        <v>0.5</v>
      </c>
      <c r="K101" s="556">
        <v>1</v>
      </c>
      <c r="L101" s="2602"/>
      <c r="M101" s="2603"/>
      <c r="N101" s="2604"/>
      <c r="O101" s="41"/>
    </row>
    <row r="102" spans="1:15" ht="16.5" thickBot="1" x14ac:dyDescent="0.3">
      <c r="A102" s="2553"/>
      <c r="B102" s="2484"/>
      <c r="C102" s="2508"/>
      <c r="D102" s="287" t="s">
        <v>426</v>
      </c>
      <c r="E102" s="2451"/>
      <c r="F102" s="1509"/>
      <c r="G102" s="1494"/>
      <c r="H102" s="173">
        <v>10</v>
      </c>
      <c r="I102" s="170">
        <v>4</v>
      </c>
      <c r="J102" s="170">
        <v>4</v>
      </c>
      <c r="K102" s="831">
        <v>7</v>
      </c>
      <c r="L102" s="2605"/>
      <c r="M102" s="2606"/>
      <c r="N102" s="2607"/>
      <c r="O102" s="41"/>
    </row>
    <row r="103" spans="1:15" ht="15.75" hidden="1" customHeight="1" x14ac:dyDescent="0.25">
      <c r="A103" s="487"/>
      <c r="B103" s="2343" t="s">
        <v>350</v>
      </c>
      <c r="C103" s="2481" t="s">
        <v>295</v>
      </c>
      <c r="D103" s="488" t="s">
        <v>543</v>
      </c>
      <c r="E103" s="481"/>
      <c r="F103" s="134"/>
      <c r="G103" s="134"/>
      <c r="H103" s="1231"/>
      <c r="I103" s="1231"/>
      <c r="J103" s="1231"/>
      <c r="K103" s="686"/>
      <c r="L103" s="702"/>
      <c r="M103" s="575"/>
      <c r="N103" s="575"/>
    </row>
    <row r="104" spans="1:15" ht="21" hidden="1" customHeight="1" x14ac:dyDescent="0.3">
      <c r="A104" s="487"/>
      <c r="B104" s="2385"/>
      <c r="C104" s="2483"/>
      <c r="D104" s="489" t="s">
        <v>544</v>
      </c>
      <c r="E104" s="482"/>
      <c r="F104" s="468"/>
      <c r="G104" s="1514"/>
      <c r="H104" s="1540"/>
      <c r="I104" s="1540"/>
      <c r="J104" s="1540"/>
      <c r="K104" s="1537"/>
      <c r="L104" s="1537"/>
      <c r="M104" s="1540"/>
      <c r="N104" s="1540"/>
    </row>
    <row r="105" spans="1:15" hidden="1" x14ac:dyDescent="0.25">
      <c r="B105" s="2343" t="s">
        <v>475</v>
      </c>
      <c r="C105" s="265" t="s">
        <v>295</v>
      </c>
      <c r="D105" s="253" t="s">
        <v>476</v>
      </c>
      <c r="E105" s="237" t="s">
        <v>297</v>
      </c>
      <c r="F105" s="1541"/>
      <c r="G105" s="643"/>
      <c r="H105" s="1238"/>
      <c r="I105" s="1114"/>
      <c r="J105" s="1114"/>
      <c r="K105" s="1380"/>
      <c r="L105" s="1114"/>
      <c r="M105" s="1114"/>
      <c r="N105" s="500"/>
      <c r="O105" s="41"/>
    </row>
    <row r="106" spans="1:15" hidden="1" x14ac:dyDescent="0.25">
      <c r="B106" s="2344"/>
      <c r="C106" s="1484" t="s">
        <v>295</v>
      </c>
      <c r="D106" s="251" t="s">
        <v>533</v>
      </c>
      <c r="E106" s="239" t="s">
        <v>297</v>
      </c>
      <c r="F106" s="1439"/>
      <c r="G106" s="644"/>
      <c r="H106" s="307"/>
      <c r="I106" s="307"/>
      <c r="J106" s="307"/>
      <c r="K106" s="1282"/>
      <c r="L106" s="307"/>
      <c r="M106" s="307"/>
      <c r="N106" s="369"/>
      <c r="O106" s="41"/>
    </row>
    <row r="107" spans="1:15" hidden="1" x14ac:dyDescent="0.25">
      <c r="B107" s="2344"/>
      <c r="C107" s="1484" t="s">
        <v>295</v>
      </c>
      <c r="D107" s="250" t="s">
        <v>477</v>
      </c>
      <c r="E107" s="238" t="s">
        <v>297</v>
      </c>
      <c r="F107" s="1439"/>
      <c r="G107" s="644"/>
      <c r="H107" s="307"/>
      <c r="I107" s="307"/>
      <c r="J107" s="307"/>
      <c r="K107" s="1282"/>
      <c r="L107" s="307"/>
      <c r="M107" s="307"/>
      <c r="N107" s="369"/>
      <c r="O107" s="41"/>
    </row>
    <row r="108" spans="1:15" ht="16.5" hidden="1" thickBot="1" x14ac:dyDescent="0.3">
      <c r="B108" s="2344"/>
      <c r="C108" s="412" t="s">
        <v>295</v>
      </c>
      <c r="D108" s="621" t="s">
        <v>478</v>
      </c>
      <c r="E108" s="239" t="s">
        <v>297</v>
      </c>
      <c r="F108" s="1439"/>
      <c r="G108" s="644"/>
      <c r="H108" s="307"/>
      <c r="I108" s="307"/>
      <c r="J108" s="307"/>
      <c r="K108" s="1282"/>
      <c r="L108" s="307"/>
      <c r="M108" s="307"/>
      <c r="N108" s="369"/>
      <c r="O108" s="41"/>
    </row>
    <row r="109" spans="1:15" ht="16.5" hidden="1" thickBot="1" x14ac:dyDescent="0.3">
      <c r="B109" s="2385"/>
      <c r="C109" s="412" t="s">
        <v>295</v>
      </c>
      <c r="D109" s="621" t="s">
        <v>500</v>
      </c>
      <c r="E109" s="240" t="s">
        <v>297</v>
      </c>
      <c r="F109" s="1542"/>
      <c r="G109" s="645"/>
      <c r="H109" s="308"/>
      <c r="I109" s="308"/>
      <c r="J109" s="308"/>
      <c r="K109" s="1290"/>
      <c r="L109" s="308"/>
      <c r="M109" s="308"/>
      <c r="N109" s="1543"/>
      <c r="O109" s="41"/>
    </row>
    <row r="110" spans="1:15" x14ac:dyDescent="0.25">
      <c r="O110" s="41"/>
    </row>
    <row r="111" spans="1:15" x14ac:dyDescent="0.25">
      <c r="C111" s="41"/>
      <c r="D111" s="41"/>
      <c r="E111" s="41"/>
      <c r="F111" s="41"/>
      <c r="G111" s="207"/>
      <c r="O111" s="41"/>
    </row>
    <row r="112" spans="1:15" x14ac:dyDescent="0.25">
      <c r="B112" s="41"/>
      <c r="C112" s="41"/>
      <c r="D112" s="41"/>
      <c r="E112" s="41"/>
      <c r="F112" s="41"/>
      <c r="G112" s="207"/>
      <c r="H112" s="41"/>
      <c r="I112" s="41"/>
      <c r="J112" s="41"/>
      <c r="K112" s="41"/>
      <c r="L112" s="41"/>
      <c r="M112" s="41"/>
      <c r="N112" s="41"/>
      <c r="O112" s="41"/>
    </row>
  </sheetData>
  <mergeCells count="53">
    <mergeCell ref="B105:B109"/>
    <mergeCell ref="L89:N95"/>
    <mergeCell ref="B96:B102"/>
    <mergeCell ref="C96:C102"/>
    <mergeCell ref="E96:E102"/>
    <mergeCell ref="L96:N102"/>
    <mergeCell ref="B103:B104"/>
    <mergeCell ref="C103:C104"/>
    <mergeCell ref="B89:B95"/>
    <mergeCell ref="C89:C95"/>
    <mergeCell ref="E89:E95"/>
    <mergeCell ref="F89:F95"/>
    <mergeCell ref="G89:G95"/>
    <mergeCell ref="C82:C88"/>
    <mergeCell ref="E82:E88"/>
    <mergeCell ref="F82:F88"/>
    <mergeCell ref="G82:G88"/>
    <mergeCell ref="L82:N88"/>
    <mergeCell ref="C75:C81"/>
    <mergeCell ref="E75:E81"/>
    <mergeCell ref="F75:F81"/>
    <mergeCell ref="G75:G81"/>
    <mergeCell ref="L75:N81"/>
    <mergeCell ref="L61:N67"/>
    <mergeCell ref="B68:B74"/>
    <mergeCell ref="C68:C74"/>
    <mergeCell ref="E68:E74"/>
    <mergeCell ref="F68:F74"/>
    <mergeCell ref="G68:G74"/>
    <mergeCell ref="H68:H74"/>
    <mergeCell ref="I68:I74"/>
    <mergeCell ref="J68:J74"/>
    <mergeCell ref="K68:K74"/>
    <mergeCell ref="B61:B67"/>
    <mergeCell ref="C61:C67"/>
    <mergeCell ref="E61:E67"/>
    <mergeCell ref="F61:F67"/>
    <mergeCell ref="G61:G67"/>
    <mergeCell ref="L68:N74"/>
    <mergeCell ref="C54:C60"/>
    <mergeCell ref="E54:E60"/>
    <mergeCell ref="F54:F60"/>
    <mergeCell ref="G54:G60"/>
    <mergeCell ref="L54:N60"/>
    <mergeCell ref="A54:A102"/>
    <mergeCell ref="B54:B60"/>
    <mergeCell ref="B82:B88"/>
    <mergeCell ref="B2:B7"/>
    <mergeCell ref="B9:B18"/>
    <mergeCell ref="B19:B24"/>
    <mergeCell ref="B28:B34"/>
    <mergeCell ref="B35:B53"/>
    <mergeCell ref="B75:B81"/>
  </mergeCells>
  <dataValidations count="1">
    <dataValidation type="decimal" operator="greaterThanOrEqual" allowBlank="1" showInputMessage="1" showErrorMessage="1" sqref="F2 G3 F7:G7">
      <formula1>0</formula1>
    </dataValidation>
  </dataValidations>
  <hyperlinks>
    <hyperlink ref="D28" r:id="rId1"/>
    <hyperlink ref="D29" r:id="rId2"/>
    <hyperlink ref="D30" r:id="rId3"/>
    <hyperlink ref="D24" r:id="rId4"/>
    <hyperlink ref="D37" r:id="rId5"/>
    <hyperlink ref="D38" r:id="rId6"/>
    <hyperlink ref="D42" r:id="rId7"/>
    <hyperlink ref="D43" r:id="rId8"/>
  </hyperlinks>
  <pageMargins left="0.7" right="0.7" top="0.75" bottom="0.75" header="0.3" footer="0.3"/>
  <legacyDrawing r:id="rId9"/>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O8</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O3</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O7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O2</xm:sqref>
            </x14:sparkline>
            <x14:sparkline>
              <xm:sqref>O4</xm:sqref>
            </x14:sparkline>
            <x14:sparkline>
              <xm:sqref>O5</xm:sqref>
            </x14:sparkline>
            <x14:sparkline>
              <xm:sqref>O6</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3"/>
  <sheetViews>
    <sheetView workbookViewId="0">
      <selection activeCell="C16" sqref="C16"/>
    </sheetView>
  </sheetViews>
  <sheetFormatPr defaultRowHeight="11.25" x14ac:dyDescent="0.2"/>
  <cols>
    <col min="1" max="1" width="14.42578125" style="1421" customWidth="1"/>
    <col min="2" max="2" width="6.28515625" style="1421" customWidth="1"/>
    <col min="3" max="4" width="7.7109375" style="1421" customWidth="1"/>
    <col min="5" max="5" width="7.42578125" style="1421" customWidth="1"/>
    <col min="6" max="6" width="8.140625" style="1421" customWidth="1"/>
    <col min="7" max="7" width="7.140625" style="1421" customWidth="1"/>
    <col min="8" max="8" width="7.42578125" style="1421" customWidth="1"/>
    <col min="9" max="9" width="6.5703125" style="1421" customWidth="1"/>
    <col min="10" max="10" width="6" style="1421" customWidth="1"/>
    <col min="11" max="11" width="7.140625" style="1421" customWidth="1"/>
    <col min="12" max="12" width="7.5703125" style="1421" customWidth="1"/>
    <col min="13" max="13" width="6.42578125" style="1421" customWidth="1"/>
    <col min="14" max="14" width="7.7109375" style="1421" customWidth="1"/>
    <col min="15" max="15" width="5.7109375" style="1421" customWidth="1"/>
    <col min="16" max="16" width="6.5703125" style="1421" customWidth="1"/>
    <col min="17" max="17" width="7.140625" style="1421" customWidth="1"/>
    <col min="18" max="18" width="5.7109375" style="1421" customWidth="1"/>
    <col min="19" max="19" width="6.85546875" style="1421" customWidth="1"/>
    <col min="20" max="20" width="7.28515625" style="1421" customWidth="1"/>
    <col min="21" max="21" width="6.28515625" style="1421" customWidth="1"/>
    <col min="22" max="22" width="5.7109375" style="1421" customWidth="1"/>
    <col min="23" max="23" width="4.7109375" style="1421" customWidth="1"/>
    <col min="24" max="24" width="8.28515625" style="1421" customWidth="1"/>
    <col min="25" max="25" width="6.5703125" style="1421" customWidth="1"/>
    <col min="26" max="26" width="6.28515625" style="1421" customWidth="1"/>
    <col min="27" max="16384" width="9.140625" style="1421"/>
  </cols>
  <sheetData>
    <row r="2" spans="1:27" s="1423" customFormat="1" ht="27.75" customHeight="1" x14ac:dyDescent="0.2">
      <c r="A2" s="1422" t="s">
        <v>690</v>
      </c>
      <c r="B2" s="2336" t="s">
        <v>383</v>
      </c>
      <c r="C2" s="2336"/>
      <c r="D2" s="2336"/>
      <c r="E2" s="2336"/>
      <c r="F2" s="2336"/>
      <c r="G2" s="2336"/>
      <c r="H2" s="2336"/>
      <c r="I2" s="2336"/>
      <c r="J2" s="2256" t="s">
        <v>383</v>
      </c>
      <c r="K2" s="2336" t="s">
        <v>384</v>
      </c>
      <c r="L2" s="2336"/>
      <c r="M2" s="2336"/>
      <c r="N2" s="2336"/>
      <c r="O2" s="2336"/>
      <c r="P2" s="2256" t="s">
        <v>384</v>
      </c>
      <c r="Q2" s="2336" t="s">
        <v>386</v>
      </c>
      <c r="R2" s="2336"/>
      <c r="S2" s="2336"/>
      <c r="T2" s="2336"/>
      <c r="U2" s="2256" t="s">
        <v>386</v>
      </c>
      <c r="V2" s="2256"/>
      <c r="W2" s="2336" t="s">
        <v>387</v>
      </c>
      <c r="X2" s="2336"/>
      <c r="Y2" s="2336"/>
      <c r="Z2" s="2256" t="s">
        <v>622</v>
      </c>
      <c r="AA2" s="2256" t="s">
        <v>623</v>
      </c>
    </row>
    <row r="3" spans="1:27" s="1425" customFormat="1" ht="54" x14ac:dyDescent="0.25">
      <c r="A3" s="1424"/>
      <c r="B3" s="2256" t="s">
        <v>624</v>
      </c>
      <c r="C3" s="2256" t="s">
        <v>625</v>
      </c>
      <c r="D3" s="2256" t="s">
        <v>626</v>
      </c>
      <c r="E3" s="2256" t="s">
        <v>627</v>
      </c>
      <c r="F3" s="2256" t="s">
        <v>628</v>
      </c>
      <c r="G3" s="2256" t="s">
        <v>629</v>
      </c>
      <c r="H3" s="2256" t="s">
        <v>630</v>
      </c>
      <c r="I3" s="2256" t="s">
        <v>631</v>
      </c>
      <c r="J3" s="2256" t="s">
        <v>632</v>
      </c>
      <c r="K3" s="2256" t="s">
        <v>633</v>
      </c>
      <c r="L3" s="2256" t="s">
        <v>634</v>
      </c>
      <c r="M3" s="2256" t="s">
        <v>635</v>
      </c>
      <c r="N3" s="2256" t="s">
        <v>636</v>
      </c>
      <c r="O3" s="2256" t="s">
        <v>637</v>
      </c>
      <c r="P3" s="2256" t="s">
        <v>638</v>
      </c>
      <c r="Q3" s="2256" t="s">
        <v>639</v>
      </c>
      <c r="R3" s="2256" t="s">
        <v>640</v>
      </c>
      <c r="S3" s="2256" t="s">
        <v>641</v>
      </c>
      <c r="T3" s="2256" t="s">
        <v>642</v>
      </c>
      <c r="U3" s="2256" t="s">
        <v>643</v>
      </c>
      <c r="V3" s="2256" t="s">
        <v>691</v>
      </c>
      <c r="W3" s="2256" t="s">
        <v>692</v>
      </c>
      <c r="X3" s="2256" t="s">
        <v>693</v>
      </c>
      <c r="Y3" s="2256" t="s">
        <v>644</v>
      </c>
      <c r="Z3" s="2256" t="s">
        <v>645</v>
      </c>
      <c r="AA3" s="2256" t="s">
        <v>646</v>
      </c>
    </row>
    <row r="4" spans="1:27" x14ac:dyDescent="0.2">
      <c r="A4" s="2244" t="s">
        <v>597</v>
      </c>
      <c r="B4" s="2245">
        <v>0</v>
      </c>
      <c r="C4" s="2245">
        <v>0</v>
      </c>
      <c r="D4" s="2246">
        <v>1</v>
      </c>
      <c r="E4" s="2246">
        <v>1</v>
      </c>
      <c r="F4" s="2246">
        <v>1</v>
      </c>
      <c r="G4" s="2250"/>
      <c r="H4" s="2245"/>
      <c r="I4" s="2245"/>
      <c r="J4" s="2247"/>
      <c r="K4" s="2246">
        <v>1</v>
      </c>
      <c r="L4" s="2246">
        <v>1</v>
      </c>
      <c r="M4" s="2246"/>
      <c r="N4" s="2245"/>
      <c r="O4" s="2245"/>
      <c r="P4" s="2247"/>
      <c r="Q4" s="2246"/>
      <c r="R4" s="2246"/>
      <c r="S4" s="2245"/>
      <c r="T4" s="2245"/>
      <c r="U4" s="2247"/>
      <c r="V4" s="2245"/>
      <c r="W4" s="2246"/>
      <c r="X4" s="2246"/>
      <c r="Y4" s="2245"/>
      <c r="Z4" s="2249"/>
      <c r="AA4" s="2249"/>
    </row>
    <row r="5" spans="1:27" x14ac:dyDescent="0.2">
      <c r="A5" s="2244" t="s">
        <v>647</v>
      </c>
      <c r="B5" s="2245">
        <v>0</v>
      </c>
      <c r="C5" s="2245">
        <v>0</v>
      </c>
      <c r="D5" s="2246">
        <v>1</v>
      </c>
      <c r="E5" s="2246">
        <v>1</v>
      </c>
      <c r="F5" s="2246">
        <v>1</v>
      </c>
      <c r="G5" s="2250"/>
      <c r="H5" s="2245"/>
      <c r="I5" s="2245"/>
      <c r="J5" s="2247"/>
      <c r="K5" s="2246">
        <v>1</v>
      </c>
      <c r="L5" s="2246">
        <v>1</v>
      </c>
      <c r="M5" s="2246"/>
      <c r="N5" s="2245"/>
      <c r="O5" s="2245"/>
      <c r="P5" s="2247"/>
      <c r="Q5" s="2246"/>
      <c r="R5" s="2246"/>
      <c r="S5" s="2286"/>
      <c r="T5" s="2245"/>
      <c r="U5" s="2247"/>
      <c r="V5" s="2245"/>
      <c r="W5" s="2246"/>
      <c r="X5" s="2246"/>
      <c r="Y5" s="2245"/>
      <c r="Z5" s="2249"/>
      <c r="AA5" s="2249"/>
    </row>
    <row r="6" spans="1:27" x14ac:dyDescent="0.2">
      <c r="A6" s="2244" t="s">
        <v>648</v>
      </c>
      <c r="B6" s="2245">
        <v>0</v>
      </c>
      <c r="C6" s="2245">
        <v>0</v>
      </c>
      <c r="D6" s="2247" t="s">
        <v>688</v>
      </c>
      <c r="E6" s="2246">
        <v>1</v>
      </c>
      <c r="F6" s="2246">
        <v>1</v>
      </c>
      <c r="G6" s="2245"/>
      <c r="H6" s="2245"/>
      <c r="I6" s="2245"/>
      <c r="J6" s="2247"/>
      <c r="K6" s="2248">
        <v>0.87</v>
      </c>
      <c r="L6" s="2246"/>
      <c r="M6" s="2246"/>
      <c r="N6" s="2245"/>
      <c r="O6" s="2245"/>
      <c r="P6" s="2247"/>
      <c r="Q6" s="2246"/>
      <c r="R6" s="2246"/>
      <c r="S6" s="2245"/>
      <c r="T6" s="2245"/>
      <c r="U6" s="2247"/>
      <c r="V6" s="2245"/>
      <c r="W6" s="2246"/>
      <c r="X6" s="2246"/>
      <c r="Y6" s="2245"/>
      <c r="Z6" s="2249"/>
      <c r="AA6" s="2249"/>
    </row>
    <row r="7" spans="1:27" x14ac:dyDescent="0.2">
      <c r="A7" s="2244" t="s">
        <v>649</v>
      </c>
      <c r="B7" s="2245">
        <v>0</v>
      </c>
      <c r="C7" s="2245">
        <v>0</v>
      </c>
      <c r="D7" s="2247" t="s">
        <v>688</v>
      </c>
      <c r="E7" s="2246">
        <v>1</v>
      </c>
      <c r="F7" s="2246">
        <v>1</v>
      </c>
      <c r="G7" s="2245"/>
      <c r="H7" s="2245"/>
      <c r="I7" s="2245"/>
      <c r="J7" s="2247"/>
      <c r="K7" s="2246">
        <v>1</v>
      </c>
      <c r="L7" s="2246">
        <v>1</v>
      </c>
      <c r="M7" s="2252" t="s">
        <v>688</v>
      </c>
      <c r="N7" s="2245"/>
      <c r="O7" s="2245"/>
      <c r="P7" s="2247"/>
      <c r="Q7" s="2246"/>
      <c r="R7" s="2246"/>
      <c r="S7" s="2245"/>
      <c r="T7" s="2245"/>
      <c r="U7" s="2247"/>
      <c r="V7" s="2245"/>
      <c r="W7" s="2246"/>
      <c r="X7" s="2246"/>
      <c r="Y7" s="2245"/>
      <c r="Z7" s="2249"/>
      <c r="AA7" s="2249"/>
    </row>
    <row r="10" spans="1:27" ht="33.75" x14ac:dyDescent="0.2">
      <c r="A10" s="2244"/>
      <c r="B10" s="2337" t="s">
        <v>383</v>
      </c>
      <c r="C10" s="2337"/>
      <c r="D10" s="2337"/>
      <c r="E10" s="2337"/>
      <c r="F10" s="2337"/>
      <c r="G10" s="2287"/>
      <c r="H10" s="2251" t="s">
        <v>383</v>
      </c>
      <c r="I10" s="2338" t="s">
        <v>384</v>
      </c>
      <c r="J10" s="2338"/>
      <c r="K10" s="2338"/>
      <c r="L10" s="2251" t="s">
        <v>384</v>
      </c>
      <c r="M10" s="2337" t="s">
        <v>386</v>
      </c>
      <c r="N10" s="2337"/>
      <c r="O10" s="2337"/>
      <c r="P10" s="2251" t="s">
        <v>386</v>
      </c>
      <c r="Q10" s="2337" t="s">
        <v>387</v>
      </c>
      <c r="R10" s="2337"/>
      <c r="S10" s="2337"/>
      <c r="T10" s="2337"/>
      <c r="U10" s="2337"/>
      <c r="V10" s="2337"/>
      <c r="W10" s="2288" t="s">
        <v>622</v>
      </c>
      <c r="X10" s="2244" t="s">
        <v>388</v>
      </c>
    </row>
    <row r="11" spans="1:27" ht="78.75" x14ac:dyDescent="0.2">
      <c r="A11" s="2288"/>
      <c r="B11" s="2288" t="s">
        <v>650</v>
      </c>
      <c r="C11" s="2289" t="s">
        <v>651</v>
      </c>
      <c r="D11" s="2290" t="s">
        <v>652</v>
      </c>
      <c r="E11" s="2290" t="s">
        <v>694</v>
      </c>
      <c r="F11" s="2290" t="s">
        <v>653</v>
      </c>
      <c r="G11" s="2290" t="s">
        <v>695</v>
      </c>
      <c r="H11" s="2290" t="s">
        <v>632</v>
      </c>
      <c r="I11" s="2291" t="s">
        <v>654</v>
      </c>
      <c r="J11" s="2290" t="s">
        <v>655</v>
      </c>
      <c r="K11" s="2290" t="s">
        <v>656</v>
      </c>
      <c r="L11" s="2290" t="s">
        <v>638</v>
      </c>
      <c r="M11" s="2290" t="s">
        <v>657</v>
      </c>
      <c r="N11" s="2290" t="s">
        <v>658</v>
      </c>
      <c r="O11" s="2290" t="s">
        <v>659</v>
      </c>
      <c r="P11" s="2290" t="s">
        <v>643</v>
      </c>
      <c r="Q11" s="2290" t="s">
        <v>660</v>
      </c>
      <c r="R11" s="2291" t="s">
        <v>661</v>
      </c>
      <c r="S11" s="2290" t="s">
        <v>662</v>
      </c>
      <c r="T11" s="2292" t="s">
        <v>692</v>
      </c>
      <c r="U11" s="2292" t="s">
        <v>693</v>
      </c>
      <c r="V11" s="2291" t="s">
        <v>663</v>
      </c>
      <c r="W11" s="2288" t="s">
        <v>645</v>
      </c>
      <c r="X11" s="2288" t="s">
        <v>233</v>
      </c>
    </row>
    <row r="12" spans="1:27" x14ac:dyDescent="0.2">
      <c r="A12" s="2244" t="s">
        <v>370</v>
      </c>
      <c r="B12" s="2293"/>
      <c r="C12" s="2246"/>
      <c r="D12" s="2246"/>
      <c r="E12" s="2246"/>
      <c r="F12" s="2246">
        <v>1</v>
      </c>
      <c r="G12" s="2293">
        <v>1</v>
      </c>
      <c r="H12" s="2247"/>
      <c r="I12" s="2246">
        <v>1</v>
      </c>
      <c r="J12" s="2246">
        <v>1</v>
      </c>
      <c r="K12" s="2246"/>
      <c r="L12" s="2247"/>
      <c r="M12" s="2246">
        <v>1</v>
      </c>
      <c r="N12" s="2246">
        <v>1</v>
      </c>
      <c r="O12" s="2246">
        <v>1</v>
      </c>
      <c r="P12" s="2247"/>
      <c r="Q12" s="2246">
        <v>1</v>
      </c>
      <c r="R12" s="2246">
        <v>1</v>
      </c>
      <c r="S12" s="2246">
        <v>1</v>
      </c>
      <c r="T12" s="2248"/>
      <c r="U12" s="2246"/>
      <c r="V12" s="2246"/>
      <c r="W12" s="2244"/>
      <c r="X12" s="2244"/>
    </row>
    <row r="13" spans="1:27" x14ac:dyDescent="0.2">
      <c r="A13" s="2244" t="s">
        <v>369</v>
      </c>
      <c r="B13" s="2246"/>
      <c r="C13" s="2246"/>
      <c r="D13" s="2246"/>
      <c r="E13" s="2246"/>
      <c r="F13" s="2252" t="s">
        <v>696</v>
      </c>
      <c r="G13" s="2246"/>
      <c r="H13" s="2247"/>
      <c r="I13" s="2246"/>
      <c r="J13" s="2246"/>
      <c r="K13" s="2246"/>
      <c r="L13" s="2247"/>
      <c r="M13" s="2246"/>
      <c r="N13" s="2246"/>
      <c r="O13" s="2246"/>
      <c r="P13" s="2247"/>
      <c r="Q13" s="2252" t="s">
        <v>696</v>
      </c>
      <c r="R13" s="2246"/>
      <c r="S13" s="2252" t="s">
        <v>696</v>
      </c>
      <c r="T13" s="2246"/>
      <c r="U13" s="2246"/>
      <c r="V13" s="2246"/>
      <c r="W13" s="2244"/>
      <c r="X13" s="2244"/>
    </row>
  </sheetData>
  <mergeCells count="8">
    <mergeCell ref="W2:Y2"/>
    <mergeCell ref="B10:F10"/>
    <mergeCell ref="B2:I2"/>
    <mergeCell ref="K2:O2"/>
    <mergeCell ref="Q2:T2"/>
    <mergeCell ref="I10:K10"/>
    <mergeCell ref="M10:O10"/>
    <mergeCell ref="Q10:V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Y771"/>
  <sheetViews>
    <sheetView topLeftCell="B83" zoomScale="80" zoomScaleNormal="80" workbookViewId="0">
      <pane xSplit="6" topLeftCell="AF1" activePane="topRight" state="frozen"/>
      <selection activeCell="B1" sqref="B1"/>
      <selection pane="topRight" activeCell="D103" sqref="D103"/>
    </sheetView>
  </sheetViews>
  <sheetFormatPr defaultColWidth="9.140625" defaultRowHeight="15.75" x14ac:dyDescent="0.25"/>
  <cols>
    <col min="1" max="1" width="10" style="41" hidden="1" customWidth="1"/>
    <col min="2" max="2" width="9.140625" style="41"/>
    <col min="3" max="3" width="12.140625" style="63" customWidth="1"/>
    <col min="4" max="4" width="85.42578125" style="52" customWidth="1"/>
    <col min="5" max="5" width="15.42578125" style="63" bestFit="1" customWidth="1"/>
    <col min="6" max="6" width="11.140625" style="49" customWidth="1"/>
    <col min="7" max="7" width="11.140625" style="906" hidden="1" customWidth="1"/>
    <col min="8" max="8" width="13.85546875" style="49" bestFit="1" customWidth="1"/>
    <col min="9" max="10" width="13.42578125" style="49" hidden="1" customWidth="1"/>
    <col min="11" max="11" width="7.7109375" style="49" hidden="1" customWidth="1"/>
    <col min="12" max="12" width="7.42578125" style="49" hidden="1" customWidth="1"/>
    <col min="13" max="13" width="7.5703125" style="49" hidden="1" customWidth="1"/>
    <col min="14" max="14" width="8.5703125" style="49" hidden="1" customWidth="1"/>
    <col min="15" max="15" width="10.85546875" style="49" bestFit="1" customWidth="1"/>
    <col min="16" max="16" width="11.5703125" style="49" bestFit="1" customWidth="1"/>
    <col min="17" max="17" width="11.140625" style="49" bestFit="1" customWidth="1"/>
    <col min="18" max="18" width="10.140625" style="49" bestFit="1" customWidth="1"/>
    <col min="19" max="20" width="11.5703125" style="49" bestFit="1" customWidth="1"/>
    <col min="21" max="21" width="11.140625" style="49" bestFit="1" customWidth="1"/>
    <col min="22" max="22" width="11.28515625" style="49" bestFit="1" customWidth="1"/>
    <col min="23" max="23" width="11.5703125" style="49" bestFit="1" customWidth="1"/>
    <col min="24" max="24" width="11.140625" style="49" bestFit="1" customWidth="1"/>
    <col min="25" max="25" width="11.28515625" style="49" bestFit="1" customWidth="1"/>
    <col min="26" max="26" width="11.140625" style="49" bestFit="1" customWidth="1"/>
    <col min="27" max="38" width="11.140625" style="49" customWidth="1"/>
    <col min="39" max="39" width="25.140625" style="49" customWidth="1"/>
    <col min="40" max="40" width="17.85546875" style="41" bestFit="1" customWidth="1"/>
    <col min="41" max="41" width="8" style="41" customWidth="1"/>
    <col min="42" max="16384" width="9.140625" style="41"/>
  </cols>
  <sheetData>
    <row r="1" spans="1:41" ht="16.5" thickBot="1" x14ac:dyDescent="0.3"/>
    <row r="2" spans="1:41" s="47" customFormat="1" ht="46.5" customHeight="1" thickBot="1" x14ac:dyDescent="0.3">
      <c r="A2" s="48" t="s">
        <v>292</v>
      </c>
      <c r="C2" s="710" t="s">
        <v>294</v>
      </c>
      <c r="D2" s="714" t="s">
        <v>1</v>
      </c>
      <c r="E2" s="710" t="s">
        <v>296</v>
      </c>
      <c r="F2" s="2009" t="s">
        <v>46</v>
      </c>
      <c r="G2" s="2008"/>
      <c r="H2" s="917" t="s">
        <v>302</v>
      </c>
      <c r="I2" s="709">
        <v>42644</v>
      </c>
      <c r="J2" s="627">
        <v>42675</v>
      </c>
      <c r="K2" s="627">
        <v>42705</v>
      </c>
      <c r="L2" s="627">
        <v>42736</v>
      </c>
      <c r="M2" s="627">
        <v>42767</v>
      </c>
      <c r="N2" s="1072">
        <v>42795</v>
      </c>
      <c r="O2" s="1393">
        <v>42826</v>
      </c>
      <c r="P2" s="117">
        <v>42856</v>
      </c>
      <c r="Q2" s="117">
        <v>42887</v>
      </c>
      <c r="R2" s="117">
        <v>42917</v>
      </c>
      <c r="S2" s="117">
        <v>42948</v>
      </c>
      <c r="T2" s="117">
        <v>42979</v>
      </c>
      <c r="U2" s="117">
        <v>43009</v>
      </c>
      <c r="V2" s="117">
        <v>43040</v>
      </c>
      <c r="W2" s="1394">
        <v>43070</v>
      </c>
      <c r="X2" s="117">
        <v>43101</v>
      </c>
      <c r="Y2" s="117">
        <v>43132</v>
      </c>
      <c r="Z2" s="117">
        <v>43160</v>
      </c>
      <c r="AA2" s="117">
        <v>43191</v>
      </c>
      <c r="AB2" s="117">
        <v>43221</v>
      </c>
      <c r="AC2" s="117">
        <v>43252</v>
      </c>
      <c r="AD2" s="117">
        <v>43282</v>
      </c>
      <c r="AE2" s="117">
        <v>43313</v>
      </c>
      <c r="AF2" s="1397">
        <v>43344</v>
      </c>
      <c r="AG2" s="1536">
        <v>43374</v>
      </c>
      <c r="AH2" s="1863">
        <v>43405</v>
      </c>
      <c r="AI2" s="145">
        <v>43435</v>
      </c>
      <c r="AJ2" s="145">
        <v>43466</v>
      </c>
      <c r="AK2" s="145">
        <v>43497</v>
      </c>
      <c r="AL2" s="145">
        <v>43525</v>
      </c>
      <c r="AM2" s="1395" t="s">
        <v>242</v>
      </c>
      <c r="AN2" s="59"/>
      <c r="AO2" s="60"/>
    </row>
    <row r="3" spans="1:41" ht="35.25" customHeight="1" x14ac:dyDescent="0.25">
      <c r="A3" s="99"/>
      <c r="B3" s="2359" t="s">
        <v>41</v>
      </c>
      <c r="C3" s="265" t="s">
        <v>293</v>
      </c>
      <c r="D3" s="1937" t="s">
        <v>8</v>
      </c>
      <c r="E3" s="936" t="s">
        <v>301</v>
      </c>
      <c r="F3" s="271" t="s">
        <v>47</v>
      </c>
      <c r="G3" s="1789" t="s">
        <v>574</v>
      </c>
      <c r="H3" s="918"/>
      <c r="I3" s="273"/>
      <c r="J3" s="216"/>
      <c r="K3" s="216"/>
      <c r="L3" s="216"/>
      <c r="M3" s="216"/>
      <c r="N3" s="721">
        <v>92.64</v>
      </c>
      <c r="O3" s="1263">
        <v>91.98</v>
      </c>
      <c r="P3" s="107">
        <v>90.81</v>
      </c>
      <c r="Q3" s="107">
        <v>90.57</v>
      </c>
      <c r="R3" s="107">
        <v>90.31</v>
      </c>
      <c r="S3" s="107">
        <v>89.38</v>
      </c>
      <c r="T3" s="107">
        <v>80.8</v>
      </c>
      <c r="U3" s="303">
        <v>89.55</v>
      </c>
      <c r="V3" s="107">
        <v>90.02</v>
      </c>
      <c r="W3" s="848">
        <v>90.34</v>
      </c>
      <c r="X3" s="107">
        <v>90.63</v>
      </c>
      <c r="Y3" s="107">
        <v>88.63</v>
      </c>
      <c r="Z3" s="107">
        <v>89.13</v>
      </c>
      <c r="AA3" s="107">
        <v>90.05</v>
      </c>
      <c r="AB3" s="107">
        <v>90.78</v>
      </c>
      <c r="AC3" s="107">
        <v>90.8</v>
      </c>
      <c r="AD3" s="848">
        <v>91.59</v>
      </c>
      <c r="AE3" s="107">
        <v>93.17</v>
      </c>
      <c r="AF3" s="539">
        <v>93.42</v>
      </c>
      <c r="AG3" s="2049">
        <v>93.16</v>
      </c>
      <c r="AH3" s="578">
        <v>94.07</v>
      </c>
      <c r="AI3" s="2147">
        <v>92.43</v>
      </c>
      <c r="AJ3" s="2225">
        <v>93.29</v>
      </c>
      <c r="AK3" s="2138"/>
      <c r="AL3" s="2220"/>
      <c r="AM3" s="1392"/>
      <c r="AN3" s="46"/>
      <c r="AO3" s="46"/>
    </row>
    <row r="4" spans="1:41" ht="35.25" customHeight="1" x14ac:dyDescent="0.25">
      <c r="A4" s="99"/>
      <c r="B4" s="2360"/>
      <c r="C4" s="1769" t="s">
        <v>293</v>
      </c>
      <c r="D4" s="1938" t="s">
        <v>8</v>
      </c>
      <c r="E4" s="937" t="s">
        <v>297</v>
      </c>
      <c r="F4" s="271" t="s">
        <v>47</v>
      </c>
      <c r="G4" s="1789" t="s">
        <v>47</v>
      </c>
      <c r="H4" s="919"/>
      <c r="I4" s="523"/>
      <c r="J4" s="521"/>
      <c r="K4" s="521"/>
      <c r="L4" s="521"/>
      <c r="M4" s="521"/>
      <c r="N4" s="123">
        <v>82.71</v>
      </c>
      <c r="O4" s="728">
        <v>83.4</v>
      </c>
      <c r="P4" s="55">
        <v>83.04</v>
      </c>
      <c r="Q4" s="55">
        <v>91.38</v>
      </c>
      <c r="R4" s="55">
        <v>95.43</v>
      </c>
      <c r="S4" s="55">
        <v>74.930000000000007</v>
      </c>
      <c r="T4" s="55">
        <v>88.31</v>
      </c>
      <c r="U4" s="303">
        <v>99.18</v>
      </c>
      <c r="V4" s="55">
        <v>88.75</v>
      </c>
      <c r="W4" s="578">
        <v>99.65</v>
      </c>
      <c r="X4" s="55">
        <v>93.45</v>
      </c>
      <c r="Y4" s="55">
        <v>83.61</v>
      </c>
      <c r="Z4" s="55">
        <v>88.42</v>
      </c>
      <c r="AA4" s="55">
        <v>97.08</v>
      </c>
      <c r="AB4" s="55">
        <v>91.62</v>
      </c>
      <c r="AC4" s="55">
        <v>90</v>
      </c>
      <c r="AD4" s="578">
        <v>107.77</v>
      </c>
      <c r="AE4" s="55">
        <v>94.75</v>
      </c>
      <c r="AF4" s="1798">
        <v>89.95</v>
      </c>
      <c r="AG4" s="1774">
        <v>95.36</v>
      </c>
      <c r="AH4" s="578">
        <v>99.02</v>
      </c>
      <c r="AI4" s="2147">
        <v>81.69</v>
      </c>
      <c r="AJ4" s="2225">
        <v>102.51</v>
      </c>
      <c r="AK4" s="2138"/>
      <c r="AL4" s="2221"/>
      <c r="AM4" s="862"/>
      <c r="AN4" s="46"/>
      <c r="AO4" s="46"/>
    </row>
    <row r="5" spans="1:41" ht="35.25" customHeight="1" x14ac:dyDescent="0.25">
      <c r="A5" s="99"/>
      <c r="B5" s="2360"/>
      <c r="C5" s="1769" t="s">
        <v>295</v>
      </c>
      <c r="D5" s="1938" t="s">
        <v>300</v>
      </c>
      <c r="E5" s="937" t="s">
        <v>297</v>
      </c>
      <c r="F5" s="271"/>
      <c r="G5" s="1789" t="s">
        <v>575</v>
      </c>
      <c r="H5" s="920"/>
      <c r="I5" s="519"/>
      <c r="J5" s="586"/>
      <c r="K5" s="586"/>
      <c r="L5" s="586"/>
      <c r="M5" s="586"/>
      <c r="N5" s="516">
        <v>1.29E-2</v>
      </c>
      <c r="O5" s="859">
        <v>1.38E-2</v>
      </c>
      <c r="P5" s="876">
        <v>1.2200000000000001E-2</v>
      </c>
      <c r="Q5" s="876">
        <v>1.2500000000000001E-2</v>
      </c>
      <c r="R5" s="876">
        <v>1.3299999999999999E-2</v>
      </c>
      <c r="S5" s="876">
        <v>1.01E-2</v>
      </c>
      <c r="T5" s="876">
        <v>1.2200000000000001E-2</v>
      </c>
      <c r="U5" s="56">
        <v>1.4500000000000001E-2</v>
      </c>
      <c r="V5" s="56">
        <v>1.46E-2</v>
      </c>
      <c r="W5" s="1012">
        <v>1.9800000000000002E-2</v>
      </c>
      <c r="X5" s="56">
        <v>2.1000000000000001E-2</v>
      </c>
      <c r="Y5" s="56">
        <v>1.4999999999999999E-2</v>
      </c>
      <c r="Z5" s="56">
        <v>1.4800000000000001E-2</v>
      </c>
      <c r="AA5" s="56">
        <v>1.46E-2</v>
      </c>
      <c r="AB5" s="56">
        <v>1.23E-2</v>
      </c>
      <c r="AC5" s="56">
        <v>1.06E-2</v>
      </c>
      <c r="AD5" s="553">
        <v>1.37E-2</v>
      </c>
      <c r="AE5" s="56">
        <v>1.35E-2</v>
      </c>
      <c r="AF5" s="945">
        <v>1.2500000000000001E-2</v>
      </c>
      <c r="AG5" s="1047">
        <v>1.3299999999999999E-2</v>
      </c>
      <c r="AH5" s="553">
        <v>1.35E-2</v>
      </c>
      <c r="AI5" s="56">
        <v>1.3899999999999999E-2</v>
      </c>
      <c r="AJ5" s="56">
        <v>1.9800000000000002E-2</v>
      </c>
      <c r="AK5" s="56">
        <v>1.6899999999999998E-2</v>
      </c>
      <c r="AL5" s="945">
        <v>1.47E-2</v>
      </c>
      <c r="AM5" s="862"/>
      <c r="AN5" s="46"/>
      <c r="AO5" s="46"/>
    </row>
    <row r="6" spans="1:41" ht="35.25" customHeight="1" x14ac:dyDescent="0.25">
      <c r="A6" s="99"/>
      <c r="B6" s="2360"/>
      <c r="C6" s="1769" t="s">
        <v>293</v>
      </c>
      <c r="D6" s="1938" t="s">
        <v>298</v>
      </c>
      <c r="E6" s="937" t="s">
        <v>301</v>
      </c>
      <c r="F6" s="271" t="s">
        <v>47</v>
      </c>
      <c r="G6" s="1789" t="s">
        <v>574</v>
      </c>
      <c r="H6" s="919"/>
      <c r="I6" s="523"/>
      <c r="J6" s="521"/>
      <c r="K6" s="521"/>
      <c r="L6" s="521"/>
      <c r="M6" s="521"/>
      <c r="N6" s="578">
        <v>92.81</v>
      </c>
      <c r="O6" s="728">
        <v>92.06</v>
      </c>
      <c r="P6" s="55">
        <v>90.96</v>
      </c>
      <c r="Q6" s="55">
        <v>91.08</v>
      </c>
      <c r="R6" s="55">
        <v>90.64</v>
      </c>
      <c r="S6" s="55">
        <v>89.85</v>
      </c>
      <c r="T6" s="55">
        <v>89.24</v>
      </c>
      <c r="U6" s="303">
        <v>89.89</v>
      </c>
      <c r="V6" s="55">
        <v>90.4</v>
      </c>
      <c r="W6" s="578">
        <v>90.55</v>
      </c>
      <c r="X6" s="55">
        <v>90.95</v>
      </c>
      <c r="Y6" s="55">
        <v>89.05</v>
      </c>
      <c r="Z6" s="55">
        <v>89.54</v>
      </c>
      <c r="AA6" s="55">
        <v>90.43</v>
      </c>
      <c r="AB6" s="55">
        <v>91.07</v>
      </c>
      <c r="AC6" s="55">
        <v>91.04</v>
      </c>
      <c r="AD6" s="578">
        <v>91.99</v>
      </c>
      <c r="AE6" s="55">
        <v>93.51</v>
      </c>
      <c r="AF6" s="1798">
        <v>93.74</v>
      </c>
      <c r="AG6" s="1774">
        <v>93.65</v>
      </c>
      <c r="AH6" s="578">
        <v>94.55</v>
      </c>
      <c r="AI6" s="2147">
        <v>92.74</v>
      </c>
      <c r="AJ6" s="2225">
        <v>93.63</v>
      </c>
      <c r="AK6" s="2138"/>
      <c r="AL6" s="2221"/>
      <c r="AM6" s="862"/>
      <c r="AN6" s="46"/>
      <c r="AO6" s="46"/>
    </row>
    <row r="7" spans="1:41" ht="35.25" customHeight="1" x14ac:dyDescent="0.25">
      <c r="A7" s="99"/>
      <c r="B7" s="2360"/>
      <c r="C7" s="1769" t="s">
        <v>293</v>
      </c>
      <c r="D7" s="1938" t="s">
        <v>299</v>
      </c>
      <c r="E7" s="937" t="s">
        <v>301</v>
      </c>
      <c r="F7" s="271" t="s">
        <v>47</v>
      </c>
      <c r="G7" s="1789" t="s">
        <v>576</v>
      </c>
      <c r="H7" s="919"/>
      <c r="I7" s="523"/>
      <c r="J7" s="521"/>
      <c r="K7" s="521"/>
      <c r="L7" s="521"/>
      <c r="M7" s="521"/>
      <c r="N7" s="578">
        <v>81.3</v>
      </c>
      <c r="O7" s="728">
        <v>86.68</v>
      </c>
      <c r="P7" s="55">
        <v>79.81</v>
      </c>
      <c r="Q7" s="55">
        <v>59.25</v>
      </c>
      <c r="R7" s="55">
        <v>75.31</v>
      </c>
      <c r="S7" s="55">
        <v>67.900000000000006</v>
      </c>
      <c r="T7" s="55">
        <v>73.06</v>
      </c>
      <c r="U7" s="303">
        <v>86.05</v>
      </c>
      <c r="V7" s="55">
        <v>88.52</v>
      </c>
      <c r="W7" s="578">
        <v>75.02</v>
      </c>
      <c r="X7" s="55">
        <v>65.45</v>
      </c>
      <c r="Y7" s="55">
        <v>54.4</v>
      </c>
      <c r="Z7" s="55">
        <v>53.08</v>
      </c>
      <c r="AA7" s="55">
        <v>55.63</v>
      </c>
      <c r="AB7" s="55">
        <v>64.95</v>
      </c>
      <c r="AC7" s="55">
        <v>68.41</v>
      </c>
      <c r="AD7" s="578">
        <v>54.11</v>
      </c>
      <c r="AE7" s="55">
        <v>60.33</v>
      </c>
      <c r="AF7" s="1798">
        <v>61.91</v>
      </c>
      <c r="AG7" s="1774">
        <v>45.04</v>
      </c>
      <c r="AH7" s="578">
        <v>48.92</v>
      </c>
      <c r="AI7" s="2147">
        <v>63.93</v>
      </c>
      <c r="AJ7" s="2225">
        <v>64.63</v>
      </c>
      <c r="AK7" s="2138"/>
      <c r="AL7" s="2221"/>
      <c r="AM7" s="862"/>
      <c r="AN7" s="46"/>
      <c r="AO7" s="46"/>
    </row>
    <row r="8" spans="1:41" ht="31.5" x14ac:dyDescent="0.25">
      <c r="A8" s="99"/>
      <c r="B8" s="2360"/>
      <c r="C8" s="1769" t="s">
        <v>293</v>
      </c>
      <c r="D8" s="1938" t="s">
        <v>9</v>
      </c>
      <c r="E8" s="937" t="s">
        <v>301</v>
      </c>
      <c r="F8" s="271" t="s">
        <v>47</v>
      </c>
      <c r="G8" s="1789" t="s">
        <v>576</v>
      </c>
      <c r="H8" s="919"/>
      <c r="I8" s="523"/>
      <c r="J8" s="521"/>
      <c r="K8" s="521"/>
      <c r="L8" s="521"/>
      <c r="M8" s="521"/>
      <c r="N8" s="578">
        <v>88.09</v>
      </c>
      <c r="O8" s="728">
        <v>87.57</v>
      </c>
      <c r="P8" s="55">
        <v>86.31</v>
      </c>
      <c r="Q8" s="55">
        <v>85.98</v>
      </c>
      <c r="R8" s="55">
        <v>85.78</v>
      </c>
      <c r="S8" s="55">
        <v>84.75</v>
      </c>
      <c r="T8" s="55">
        <v>84.37</v>
      </c>
      <c r="U8" s="677"/>
      <c r="V8" s="867"/>
      <c r="W8" s="676"/>
      <c r="X8" s="1015"/>
      <c r="Y8" s="1015"/>
      <c r="Z8" s="1015"/>
      <c r="AA8" s="1015"/>
      <c r="AB8" s="1015"/>
      <c r="AC8" s="1015"/>
      <c r="AD8" s="676"/>
      <c r="AE8" s="1323"/>
      <c r="AF8" s="1389"/>
      <c r="AG8" s="1826"/>
      <c r="AH8" s="676"/>
      <c r="AI8" s="1754"/>
      <c r="AJ8" s="2097"/>
      <c r="AK8" s="2138"/>
      <c r="AL8" s="2221"/>
      <c r="AM8" s="862"/>
      <c r="AN8" s="46"/>
      <c r="AO8" s="46"/>
    </row>
    <row r="9" spans="1:41" ht="31.5" x14ac:dyDescent="0.25">
      <c r="A9" s="99"/>
      <c r="B9" s="2360"/>
      <c r="C9" s="1769" t="s">
        <v>293</v>
      </c>
      <c r="D9" s="1938" t="s">
        <v>10</v>
      </c>
      <c r="E9" s="937" t="s">
        <v>301</v>
      </c>
      <c r="F9" s="271" t="s">
        <v>47</v>
      </c>
      <c r="G9" s="1789" t="s">
        <v>47</v>
      </c>
      <c r="H9" s="919"/>
      <c r="I9" s="523"/>
      <c r="J9" s="521"/>
      <c r="K9" s="521"/>
      <c r="L9" s="521"/>
      <c r="M9" s="521"/>
      <c r="N9" s="514">
        <v>104.2</v>
      </c>
      <c r="O9" s="662">
        <v>105</v>
      </c>
      <c r="P9" s="857">
        <v>104</v>
      </c>
      <c r="Q9" s="857">
        <v>104</v>
      </c>
      <c r="R9" s="857">
        <v>103</v>
      </c>
      <c r="S9" s="857">
        <v>103</v>
      </c>
      <c r="T9" s="857">
        <v>102.02</v>
      </c>
      <c r="U9" s="1762">
        <v>103</v>
      </c>
      <c r="V9" s="1762">
        <v>104</v>
      </c>
      <c r="W9" s="1763">
        <v>103</v>
      </c>
      <c r="X9" s="1762">
        <v>104</v>
      </c>
      <c r="Y9" s="1762">
        <v>103</v>
      </c>
      <c r="Z9" s="1762">
        <v>103</v>
      </c>
      <c r="AA9" s="1762">
        <v>102</v>
      </c>
      <c r="AB9" s="1762">
        <v>104</v>
      </c>
      <c r="AC9" s="1762">
        <v>103</v>
      </c>
      <c r="AD9" s="2131">
        <v>103</v>
      </c>
      <c r="AE9" s="2131">
        <v>105</v>
      </c>
      <c r="AF9" s="2130">
        <v>105</v>
      </c>
      <c r="AG9" s="676"/>
      <c r="AH9" s="676"/>
      <c r="AI9" s="1754"/>
      <c r="AJ9" s="2097"/>
      <c r="AK9" s="2138"/>
      <c r="AL9" s="2213"/>
      <c r="AM9" s="787"/>
      <c r="AN9" s="46"/>
      <c r="AO9" s="46"/>
    </row>
    <row r="10" spans="1:41" ht="31.5" x14ac:dyDescent="0.25">
      <c r="A10" s="99"/>
      <c r="B10" s="2360"/>
      <c r="C10" s="1769" t="s">
        <v>293</v>
      </c>
      <c r="D10" s="1938" t="s">
        <v>21</v>
      </c>
      <c r="E10" s="937" t="s">
        <v>301</v>
      </c>
      <c r="F10" s="271" t="s">
        <v>47</v>
      </c>
      <c r="G10" s="1789" t="s">
        <v>47</v>
      </c>
      <c r="H10" s="919"/>
      <c r="I10" s="523"/>
      <c r="J10" s="521"/>
      <c r="K10" s="521"/>
      <c r="L10" s="521"/>
      <c r="M10" s="521"/>
      <c r="N10" s="515">
        <v>104</v>
      </c>
      <c r="O10" s="662">
        <v>104</v>
      </c>
      <c r="P10" s="857">
        <v>103</v>
      </c>
      <c r="Q10" s="857">
        <v>103</v>
      </c>
      <c r="R10" s="857">
        <v>102</v>
      </c>
      <c r="S10" s="857">
        <v>101</v>
      </c>
      <c r="T10" s="304">
        <v>102</v>
      </c>
      <c r="U10" s="857">
        <v>102</v>
      </c>
      <c r="V10" s="857">
        <v>104</v>
      </c>
      <c r="W10" s="791">
        <v>103</v>
      </c>
      <c r="X10" s="1762">
        <v>104</v>
      </c>
      <c r="Y10" s="1762">
        <v>103</v>
      </c>
      <c r="Z10" s="1762">
        <v>103</v>
      </c>
      <c r="AA10" s="1762">
        <v>102</v>
      </c>
      <c r="AB10" s="1762">
        <v>103</v>
      </c>
      <c r="AC10" s="1762">
        <v>103</v>
      </c>
      <c r="AD10" s="1763">
        <v>103</v>
      </c>
      <c r="AE10" s="1763">
        <v>104</v>
      </c>
      <c r="AF10" s="2130">
        <v>105</v>
      </c>
      <c r="AG10" s="2131">
        <v>103</v>
      </c>
      <c r="AH10" s="2131">
        <v>102</v>
      </c>
      <c r="AI10" s="2212">
        <v>101</v>
      </c>
      <c r="AJ10" s="2097"/>
      <c r="AK10" s="2138"/>
      <c r="AL10" s="2221"/>
      <c r="AM10" s="862"/>
      <c r="AN10" s="46"/>
      <c r="AO10" s="46"/>
    </row>
    <row r="11" spans="1:41" ht="31.5" x14ac:dyDescent="0.25">
      <c r="A11" s="99"/>
      <c r="B11" s="2360"/>
      <c r="C11" s="1769" t="s">
        <v>293</v>
      </c>
      <c r="D11" s="1938" t="s">
        <v>22</v>
      </c>
      <c r="E11" s="937" t="s">
        <v>301</v>
      </c>
      <c r="F11" s="271" t="s">
        <v>47</v>
      </c>
      <c r="G11" s="1789" t="s">
        <v>47</v>
      </c>
      <c r="H11" s="919"/>
      <c r="I11" s="523"/>
      <c r="J11" s="521"/>
      <c r="K11" s="521"/>
      <c r="L11" s="521"/>
      <c r="M11" s="521"/>
      <c r="N11" s="515">
        <v>111</v>
      </c>
      <c r="O11" s="662">
        <v>111</v>
      </c>
      <c r="P11" s="857">
        <v>109</v>
      </c>
      <c r="Q11" s="857">
        <v>112</v>
      </c>
      <c r="R11" s="857">
        <v>111</v>
      </c>
      <c r="S11" s="857">
        <v>110</v>
      </c>
      <c r="T11" s="304">
        <v>109</v>
      </c>
      <c r="U11" s="857">
        <v>111</v>
      </c>
      <c r="V11" s="857">
        <v>111</v>
      </c>
      <c r="W11" s="791">
        <v>112</v>
      </c>
      <c r="X11" s="1762">
        <v>115</v>
      </c>
      <c r="Y11" s="1762">
        <v>112</v>
      </c>
      <c r="Z11" s="1762">
        <v>110</v>
      </c>
      <c r="AA11" s="1762">
        <v>110</v>
      </c>
      <c r="AB11" s="1762">
        <v>111</v>
      </c>
      <c r="AC11" s="1762">
        <v>110</v>
      </c>
      <c r="AD11" s="2131">
        <v>112</v>
      </c>
      <c r="AE11" s="2131">
        <v>114</v>
      </c>
      <c r="AF11" s="2130">
        <v>114</v>
      </c>
      <c r="AG11" s="2131">
        <v>111</v>
      </c>
      <c r="AH11" s="2131">
        <v>112</v>
      </c>
      <c r="AI11" s="2212">
        <v>109</v>
      </c>
      <c r="AJ11" s="2097"/>
      <c r="AK11" s="2138"/>
      <c r="AL11" s="2221"/>
      <c r="AM11" s="862"/>
      <c r="AN11" s="46"/>
      <c r="AO11" s="46"/>
    </row>
    <row r="12" spans="1:41" ht="31.5" x14ac:dyDescent="0.25">
      <c r="A12" s="99"/>
      <c r="B12" s="2360"/>
      <c r="C12" s="1769" t="s">
        <v>293</v>
      </c>
      <c r="D12" s="1938" t="s">
        <v>23</v>
      </c>
      <c r="E12" s="937" t="s">
        <v>301</v>
      </c>
      <c r="F12" s="271" t="s">
        <v>47</v>
      </c>
      <c r="G12" s="1789" t="s">
        <v>47</v>
      </c>
      <c r="H12" s="919"/>
      <c r="I12" s="523"/>
      <c r="J12" s="521"/>
      <c r="K12" s="521"/>
      <c r="L12" s="521"/>
      <c r="M12" s="521"/>
      <c r="N12" s="514">
        <v>96.73</v>
      </c>
      <c r="O12" s="728">
        <v>94.54</v>
      </c>
      <c r="P12" s="55">
        <v>95.37</v>
      </c>
      <c r="Q12" s="55">
        <v>93.51</v>
      </c>
      <c r="R12" s="55">
        <v>95.04</v>
      </c>
      <c r="S12" s="55">
        <v>92.71</v>
      </c>
      <c r="T12" s="55">
        <v>91.96</v>
      </c>
      <c r="U12" s="303">
        <v>93.22</v>
      </c>
      <c r="V12" s="394">
        <v>94.04</v>
      </c>
      <c r="W12" s="578">
        <v>96.38</v>
      </c>
      <c r="X12" s="55">
        <v>96.59</v>
      </c>
      <c r="Y12" s="55">
        <v>93.94</v>
      </c>
      <c r="Z12" s="55">
        <v>93.43</v>
      </c>
      <c r="AA12" s="55">
        <v>94.2</v>
      </c>
      <c r="AB12" s="55">
        <v>94.55</v>
      </c>
      <c r="AC12" s="55">
        <v>95.79</v>
      </c>
      <c r="AD12" s="578">
        <v>97.14</v>
      </c>
      <c r="AE12" s="578">
        <v>98.98</v>
      </c>
      <c r="AF12" s="55">
        <v>99.2</v>
      </c>
      <c r="AG12" s="578">
        <v>97.42</v>
      </c>
      <c r="AH12" s="2198">
        <v>98.25</v>
      </c>
      <c r="AI12" s="2147">
        <v>95.84</v>
      </c>
      <c r="AJ12" s="2225">
        <v>94.93</v>
      </c>
      <c r="AK12" s="2138"/>
      <c r="AL12" s="2221"/>
      <c r="AM12" s="862"/>
      <c r="AN12" s="46"/>
      <c r="AO12" s="46"/>
    </row>
    <row r="13" spans="1:41" ht="31.5" x14ac:dyDescent="0.25">
      <c r="A13" s="99"/>
      <c r="B13" s="2360"/>
      <c r="C13" s="1769" t="s">
        <v>293</v>
      </c>
      <c r="D13" s="1938" t="s">
        <v>25</v>
      </c>
      <c r="E13" s="937" t="s">
        <v>301</v>
      </c>
      <c r="F13" s="271" t="s">
        <v>47</v>
      </c>
      <c r="G13" s="1789"/>
      <c r="H13" s="919"/>
      <c r="I13" s="523"/>
      <c r="J13" s="521"/>
      <c r="K13" s="521"/>
      <c r="L13" s="521"/>
      <c r="M13" s="521"/>
      <c r="N13" s="518"/>
      <c r="O13" s="644"/>
      <c r="P13" s="867"/>
      <c r="Q13" s="867"/>
      <c r="R13" s="867"/>
      <c r="S13" s="867"/>
      <c r="T13" s="55">
        <v>87.01</v>
      </c>
      <c r="U13" s="677"/>
      <c r="V13" s="62"/>
      <c r="W13" s="676"/>
      <c r="X13" s="1015"/>
      <c r="Y13" s="1015"/>
      <c r="Z13" s="1015"/>
      <c r="AA13" s="1015"/>
      <c r="AB13" s="1015"/>
      <c r="AC13" s="1015"/>
      <c r="AD13" s="676"/>
      <c r="AE13" s="676"/>
      <c r="AF13" s="1496"/>
      <c r="AG13" s="676"/>
      <c r="AH13" s="676"/>
      <c r="AI13" s="1754"/>
      <c r="AJ13" s="2097"/>
      <c r="AK13" s="2138"/>
      <c r="AL13" s="2219"/>
      <c r="AM13" s="787"/>
      <c r="AN13" s="46"/>
      <c r="AO13" s="46"/>
    </row>
    <row r="14" spans="1:41" ht="31.5" x14ac:dyDescent="0.25">
      <c r="A14" s="99"/>
      <c r="B14" s="2360"/>
      <c r="C14" s="1769" t="s">
        <v>293</v>
      </c>
      <c r="D14" s="1938" t="s">
        <v>15</v>
      </c>
      <c r="E14" s="937" t="s">
        <v>301</v>
      </c>
      <c r="F14" s="271"/>
      <c r="G14" s="1789" t="s">
        <v>577</v>
      </c>
      <c r="H14" s="919"/>
      <c r="I14" s="523"/>
      <c r="J14" s="521"/>
      <c r="K14" s="521"/>
      <c r="L14" s="521"/>
      <c r="M14" s="521"/>
      <c r="N14" s="518"/>
      <c r="O14" s="644"/>
      <c r="P14" s="857">
        <v>0.22</v>
      </c>
      <c r="Q14" s="867"/>
      <c r="R14" s="867"/>
      <c r="S14" s="867"/>
      <c r="T14" s="867"/>
      <c r="U14" s="867"/>
      <c r="V14" s="867"/>
      <c r="W14" s="676"/>
      <c r="X14" s="1015"/>
      <c r="Y14" s="1015"/>
      <c r="Z14" s="1015"/>
      <c r="AA14" s="1015"/>
      <c r="AB14" s="1015"/>
      <c r="AC14" s="1015"/>
      <c r="AD14" s="676"/>
      <c r="AE14" s="676"/>
      <c r="AF14" s="1496"/>
      <c r="AG14" s="676"/>
      <c r="AH14" s="676"/>
      <c r="AI14" s="1754"/>
      <c r="AJ14" s="2097"/>
      <c r="AK14" s="2138"/>
      <c r="AL14" s="2219"/>
      <c r="AM14" s="787"/>
      <c r="AN14" s="46"/>
      <c r="AO14" s="46"/>
    </row>
    <row r="15" spans="1:41" ht="31.5" x14ac:dyDescent="0.25">
      <c r="A15" s="99"/>
      <c r="B15" s="2360"/>
      <c r="C15" s="1769" t="s">
        <v>293</v>
      </c>
      <c r="D15" s="1938" t="s">
        <v>45</v>
      </c>
      <c r="E15" s="937" t="s">
        <v>301</v>
      </c>
      <c r="F15" s="271" t="s">
        <v>47</v>
      </c>
      <c r="G15" s="1789" t="s">
        <v>576</v>
      </c>
      <c r="H15" s="919"/>
      <c r="I15" s="523"/>
      <c r="J15" s="521"/>
      <c r="K15" s="521"/>
      <c r="L15" s="521"/>
      <c r="M15" s="521"/>
      <c r="N15" s="518"/>
      <c r="O15" s="644"/>
      <c r="P15" s="867"/>
      <c r="Q15" s="867"/>
      <c r="R15" s="55">
        <v>72.66</v>
      </c>
      <c r="S15" s="867"/>
      <c r="T15" s="867"/>
      <c r="U15" s="867"/>
      <c r="V15" s="867"/>
      <c r="W15" s="676"/>
      <c r="X15" s="1015"/>
      <c r="Y15" s="1015"/>
      <c r="Z15" s="1015"/>
      <c r="AA15" s="1015"/>
      <c r="AB15" s="1015"/>
      <c r="AC15" s="1015"/>
      <c r="AD15" s="676"/>
      <c r="AE15" s="676"/>
      <c r="AF15" s="1496"/>
      <c r="AG15" s="676"/>
      <c r="AH15" s="676"/>
      <c r="AI15" s="1754"/>
      <c r="AJ15" s="2097"/>
      <c r="AK15" s="2138"/>
      <c r="AL15" s="2219"/>
      <c r="AM15" s="787"/>
      <c r="AN15" s="46"/>
      <c r="AO15" s="46"/>
    </row>
    <row r="16" spans="1:41" ht="31.5" x14ac:dyDescent="0.25">
      <c r="A16" s="99"/>
      <c r="B16" s="2360"/>
      <c r="C16" s="1769" t="s">
        <v>293</v>
      </c>
      <c r="D16" s="1938" t="s">
        <v>193</v>
      </c>
      <c r="E16" s="937" t="s">
        <v>301</v>
      </c>
      <c r="F16" s="271" t="s">
        <v>47</v>
      </c>
      <c r="G16" s="1789"/>
      <c r="H16" s="919"/>
      <c r="I16" s="523"/>
      <c r="J16" s="521"/>
      <c r="K16" s="521"/>
      <c r="L16" s="521"/>
      <c r="M16" s="521"/>
      <c r="N16" s="518"/>
      <c r="O16" s="644"/>
      <c r="P16" s="867"/>
      <c r="Q16" s="867"/>
      <c r="R16" s="867"/>
      <c r="S16" s="857">
        <v>90.67</v>
      </c>
      <c r="T16" s="677"/>
      <c r="U16" s="867"/>
      <c r="V16" s="867"/>
      <c r="W16" s="676"/>
      <c r="X16" s="1015"/>
      <c r="Y16" s="1015"/>
      <c r="Z16" s="1015"/>
      <c r="AA16" s="1015"/>
      <c r="AB16" s="1015"/>
      <c r="AC16" s="1015"/>
      <c r="AD16" s="676"/>
      <c r="AE16" s="676"/>
      <c r="AF16" s="1496"/>
      <c r="AG16" s="676"/>
      <c r="AH16" s="676"/>
      <c r="AI16" s="1754"/>
      <c r="AJ16" s="2097"/>
      <c r="AK16" s="2138"/>
      <c r="AL16" s="2219"/>
      <c r="AM16" s="787"/>
      <c r="AN16" s="46"/>
      <c r="AO16" s="46"/>
    </row>
    <row r="17" spans="1:41" x14ac:dyDescent="0.25">
      <c r="A17" s="99"/>
      <c r="B17" s="2361"/>
      <c r="C17" s="597" t="s">
        <v>295</v>
      </c>
      <c r="D17" s="2041" t="s">
        <v>593</v>
      </c>
      <c r="E17" s="938" t="s">
        <v>297</v>
      </c>
      <c r="F17" s="271" t="s">
        <v>48</v>
      </c>
      <c r="G17" s="1789"/>
      <c r="H17" s="2034"/>
      <c r="I17" s="707">
        <f t="shared" ref="I17:O17" si="0">I20/I19</f>
        <v>0.66265060240963858</v>
      </c>
      <c r="J17" s="708">
        <f t="shared" si="0"/>
        <v>0.65540540540540537</v>
      </c>
      <c r="K17" s="708">
        <f t="shared" si="0"/>
        <v>0.48404255319148937</v>
      </c>
      <c r="L17" s="708">
        <f t="shared" si="0"/>
        <v>0.50862068965517238</v>
      </c>
      <c r="M17" s="708">
        <f t="shared" si="0"/>
        <v>0.61538461538461542</v>
      </c>
      <c r="N17" s="722">
        <f t="shared" si="0"/>
        <v>0.59354838709677415</v>
      </c>
      <c r="O17" s="729">
        <f t="shared" si="0"/>
        <v>0.72784810126582278</v>
      </c>
      <c r="P17" s="572">
        <f t="shared" ref="P17:W17" si="1">P20/P19</f>
        <v>0.68456375838926176</v>
      </c>
      <c r="Q17" s="572">
        <f t="shared" si="1"/>
        <v>0.78378378378378377</v>
      </c>
      <c r="R17" s="572">
        <f t="shared" si="1"/>
        <v>0.61333333333333329</v>
      </c>
      <c r="S17" s="572">
        <f t="shared" si="1"/>
        <v>0.62318840579710144</v>
      </c>
      <c r="T17" s="572">
        <f t="shared" si="1"/>
        <v>0.60416666666666663</v>
      </c>
      <c r="U17" s="572">
        <f t="shared" si="1"/>
        <v>0.53658536585365857</v>
      </c>
      <c r="V17" s="572">
        <f t="shared" si="1"/>
        <v>0.47337278106508873</v>
      </c>
      <c r="W17" s="1021">
        <f t="shared" si="1"/>
        <v>0.73239436619718312</v>
      </c>
      <c r="X17" s="184">
        <v>0.64200000000000002</v>
      </c>
      <c r="Y17" s="321">
        <v>0.68500000000000005</v>
      </c>
      <c r="Z17" s="821">
        <v>0.57199999999999995</v>
      </c>
      <c r="AA17" s="821">
        <v>0.4456</v>
      </c>
      <c r="AB17" s="1045">
        <v>0.48249999999999998</v>
      </c>
      <c r="AC17" s="321">
        <v>0.26800000000000002</v>
      </c>
      <c r="AD17" s="2031">
        <v>0.56000000000000005</v>
      </c>
      <c r="AE17" s="184">
        <v>0.38</v>
      </c>
      <c r="AF17" s="2032">
        <v>0.47</v>
      </c>
      <c r="AG17" s="2033">
        <v>0.53200000000000003</v>
      </c>
      <c r="AH17" s="1918">
        <v>0.49399999999999999</v>
      </c>
      <c r="AI17" s="321">
        <v>0.28599999999999998</v>
      </c>
      <c r="AJ17" s="2098"/>
      <c r="AK17" s="2146"/>
      <c r="AL17" s="2215"/>
      <c r="AM17" s="862"/>
      <c r="AN17" s="46"/>
      <c r="AO17" s="46"/>
    </row>
    <row r="18" spans="1:41" ht="16.5" thickBot="1" x14ac:dyDescent="0.3">
      <c r="A18" s="99"/>
      <c r="B18" s="2362"/>
      <c r="C18" s="1924" t="s">
        <v>563</v>
      </c>
      <c r="D18" s="1759" t="s">
        <v>564</v>
      </c>
      <c r="E18" s="268" t="s">
        <v>297</v>
      </c>
      <c r="F18" s="271" t="s">
        <v>565</v>
      </c>
      <c r="G18" s="1789"/>
      <c r="H18" s="921"/>
      <c r="I18" s="897"/>
      <c r="J18" s="200"/>
      <c r="K18" s="200"/>
      <c r="L18" s="200"/>
      <c r="M18" s="200"/>
      <c r="N18" s="382"/>
      <c r="O18" s="730">
        <v>0.88</v>
      </c>
      <c r="P18" s="346">
        <v>0.81</v>
      </c>
      <c r="Q18" s="346">
        <v>0.79</v>
      </c>
      <c r="R18" s="346">
        <v>0.82</v>
      </c>
      <c r="S18" s="346">
        <v>0.89</v>
      </c>
      <c r="T18" s="346">
        <v>0.79</v>
      </c>
      <c r="U18" s="346">
        <v>0.87</v>
      </c>
      <c r="V18" s="346">
        <v>0.66</v>
      </c>
      <c r="W18" s="941">
        <v>0.71</v>
      </c>
      <c r="X18" s="821">
        <v>0.47</v>
      </c>
      <c r="Y18" s="821">
        <v>0.48</v>
      </c>
      <c r="Z18" s="821">
        <v>0.66</v>
      </c>
      <c r="AA18" s="821">
        <v>0.76</v>
      </c>
      <c r="AB18" s="753">
        <v>0.9</v>
      </c>
      <c r="AC18" s="820">
        <v>0.84</v>
      </c>
      <c r="AD18" s="1379">
        <v>0.85</v>
      </c>
      <c r="AE18" s="896">
        <v>0.87</v>
      </c>
      <c r="AF18" s="896">
        <v>0.89</v>
      </c>
      <c r="AG18" s="1426">
        <v>0.92</v>
      </c>
      <c r="AH18" s="1426">
        <v>0.9</v>
      </c>
      <c r="AI18" s="896">
        <v>0.86</v>
      </c>
      <c r="AJ18" s="896">
        <v>0.85</v>
      </c>
      <c r="AK18" s="2137"/>
      <c r="AL18" s="2264"/>
      <c r="AM18" s="862"/>
      <c r="AN18" s="46"/>
      <c r="AO18" s="46"/>
    </row>
    <row r="19" spans="1:41" ht="31.5" hidden="1" customHeight="1" x14ac:dyDescent="0.25">
      <c r="A19" s="43"/>
      <c r="B19" s="1966"/>
      <c r="C19" s="435"/>
      <c r="D19" s="256" t="s">
        <v>317</v>
      </c>
      <c r="E19" s="775"/>
      <c r="F19" s="279"/>
      <c r="G19" s="169"/>
      <c r="H19" s="922">
        <f>SUM(M19:X19)</f>
        <v>2039</v>
      </c>
      <c r="I19" s="169">
        <v>166</v>
      </c>
      <c r="J19" s="83">
        <v>148</v>
      </c>
      <c r="K19" s="109">
        <v>188</v>
      </c>
      <c r="L19" s="109">
        <v>232</v>
      </c>
      <c r="M19" s="109">
        <v>208</v>
      </c>
      <c r="N19" s="723">
        <v>155</v>
      </c>
      <c r="O19" s="731">
        <v>158</v>
      </c>
      <c r="P19" s="109">
        <v>149</v>
      </c>
      <c r="Q19" s="109">
        <v>148</v>
      </c>
      <c r="R19" s="109">
        <v>150</v>
      </c>
      <c r="S19" s="109">
        <v>138</v>
      </c>
      <c r="T19" s="109">
        <v>144</v>
      </c>
      <c r="U19" s="83">
        <v>164</v>
      </c>
      <c r="V19" s="83">
        <v>169</v>
      </c>
      <c r="W19" s="1073">
        <v>213</v>
      </c>
      <c r="X19" s="1001">
        <v>243</v>
      </c>
      <c r="Y19" s="1001"/>
      <c r="Z19" s="1001"/>
      <c r="AA19" s="1001"/>
      <c r="AB19" s="1001"/>
      <c r="AC19" s="1005"/>
      <c r="AD19" s="123"/>
      <c r="AE19" s="1326"/>
      <c r="AF19" s="1371"/>
      <c r="AG19" s="1528"/>
      <c r="AH19" s="123"/>
      <c r="AI19" s="1756"/>
      <c r="AJ19" s="2092"/>
      <c r="AK19" s="2128"/>
      <c r="AL19" s="2218"/>
      <c r="AM19" s="862"/>
      <c r="AN19" s="46"/>
      <c r="AO19" s="46"/>
    </row>
    <row r="20" spans="1:41" ht="31.5" hidden="1" customHeight="1" thickBot="1" x14ac:dyDescent="0.3">
      <c r="A20" s="131"/>
      <c r="B20" s="2037"/>
      <c r="C20" s="597"/>
      <c r="D20" s="1936" t="s">
        <v>318</v>
      </c>
      <c r="E20" s="776"/>
      <c r="F20" s="965"/>
      <c r="G20" s="1789"/>
      <c r="H20" s="509">
        <f>SUM(M20:X20)</f>
        <v>1254</v>
      </c>
      <c r="I20" s="229">
        <v>110</v>
      </c>
      <c r="J20" s="85">
        <v>97</v>
      </c>
      <c r="K20" s="108">
        <v>91</v>
      </c>
      <c r="L20" s="108">
        <v>118</v>
      </c>
      <c r="M20" s="108">
        <v>128</v>
      </c>
      <c r="N20" s="724">
        <v>92</v>
      </c>
      <c r="O20" s="732">
        <v>115</v>
      </c>
      <c r="P20" s="108">
        <v>102</v>
      </c>
      <c r="Q20" s="108">
        <v>116</v>
      </c>
      <c r="R20" s="108">
        <v>92</v>
      </c>
      <c r="S20" s="108">
        <v>86</v>
      </c>
      <c r="T20" s="108">
        <v>87</v>
      </c>
      <c r="U20" s="85">
        <v>88</v>
      </c>
      <c r="V20" s="85">
        <v>80</v>
      </c>
      <c r="W20" s="1074">
        <v>156</v>
      </c>
      <c r="X20" s="1001">
        <v>112</v>
      </c>
      <c r="Y20" s="1001"/>
      <c r="Z20" s="1001"/>
      <c r="AA20" s="1001"/>
      <c r="AB20" s="1001"/>
      <c r="AC20" s="1005"/>
      <c r="AD20" s="123"/>
      <c r="AE20" s="1326"/>
      <c r="AF20" s="1371"/>
      <c r="AG20" s="1528"/>
      <c r="AH20" s="123"/>
      <c r="AI20" s="1756"/>
      <c r="AJ20" s="2092"/>
      <c r="AK20" s="2128"/>
      <c r="AL20" s="2218"/>
      <c r="AM20" s="862"/>
      <c r="AN20" s="46"/>
      <c r="AO20" s="46"/>
    </row>
    <row r="21" spans="1:41" s="46" customFormat="1" ht="26.25" customHeight="1" thickBot="1" x14ac:dyDescent="0.3">
      <c r="A21" s="720"/>
      <c r="B21" s="2353"/>
      <c r="C21" s="265" t="s">
        <v>295</v>
      </c>
      <c r="D21" s="488" t="s">
        <v>545</v>
      </c>
      <c r="E21" s="772" t="s">
        <v>297</v>
      </c>
      <c r="F21" s="2010" t="s">
        <v>566</v>
      </c>
      <c r="G21" s="1410"/>
      <c r="H21" s="2272">
        <v>0.61199999999999999</v>
      </c>
      <c r="I21" s="93"/>
      <c r="J21" s="93"/>
      <c r="K21" s="530"/>
      <c r="L21" s="530"/>
      <c r="M21" s="530"/>
      <c r="N21" s="725"/>
      <c r="O21" s="733">
        <v>0.6</v>
      </c>
      <c r="P21" s="718">
        <v>0.6038</v>
      </c>
      <c r="Q21" s="408">
        <v>0.4894</v>
      </c>
      <c r="R21" s="719">
        <v>0.54759999999999998</v>
      </c>
      <c r="S21" s="719">
        <v>0.54900000000000004</v>
      </c>
      <c r="T21" s="719">
        <v>0.58330000000000004</v>
      </c>
      <c r="U21" s="718">
        <v>0.66669999999999996</v>
      </c>
      <c r="V21" s="408">
        <v>0.38240000000000002</v>
      </c>
      <c r="W21" s="881">
        <v>0.71879999999999999</v>
      </c>
      <c r="X21" s="184">
        <v>0.48</v>
      </c>
      <c r="Y21" s="436">
        <v>0.61</v>
      </c>
      <c r="Z21" s="436">
        <v>0.62880000000000003</v>
      </c>
      <c r="AA21" s="184">
        <v>0.48</v>
      </c>
      <c r="AB21" s="184">
        <v>0.47049999999999997</v>
      </c>
      <c r="AC21" s="184">
        <v>0.44890000000000002</v>
      </c>
      <c r="AD21" s="816">
        <v>0.63800000000000001</v>
      </c>
      <c r="AE21" s="184">
        <v>0.47499999999999998</v>
      </c>
      <c r="AF21" s="1067">
        <v>0.442</v>
      </c>
      <c r="AG21" s="2013">
        <v>0.52</v>
      </c>
      <c r="AH21" s="717">
        <v>0.44400000000000001</v>
      </c>
      <c r="AI21" s="184">
        <v>0.44</v>
      </c>
      <c r="AJ21" s="184">
        <v>0.48599999999999999</v>
      </c>
      <c r="AK21" s="184">
        <v>0.47499999999999998</v>
      </c>
      <c r="AL21" s="1067">
        <v>0.54800000000000004</v>
      </c>
      <c r="AM21" s="862"/>
    </row>
    <row r="22" spans="1:41" s="46" customFormat="1" ht="26.25" customHeight="1" thickBot="1" x14ac:dyDescent="0.3">
      <c r="A22" s="612"/>
      <c r="B22" s="2351"/>
      <c r="C22" s="1769" t="s">
        <v>295</v>
      </c>
      <c r="D22" s="898" t="s">
        <v>546</v>
      </c>
      <c r="E22" s="773" t="s">
        <v>297</v>
      </c>
      <c r="F22" s="2010" t="s">
        <v>566</v>
      </c>
      <c r="G22" s="1410"/>
      <c r="H22" s="2273">
        <v>0.64900000000000002</v>
      </c>
      <c r="I22" s="586"/>
      <c r="J22" s="586"/>
      <c r="K22" s="528"/>
      <c r="L22" s="528"/>
      <c r="M22" s="528"/>
      <c r="N22" s="726"/>
      <c r="O22" s="734">
        <v>0.60709999999999997</v>
      </c>
      <c r="P22" s="81">
        <v>0.51429999999999998</v>
      </c>
      <c r="Q22" s="184">
        <v>0.39389999999999997</v>
      </c>
      <c r="R22" s="184">
        <v>0.3871</v>
      </c>
      <c r="S22" s="81">
        <v>0.58819999999999995</v>
      </c>
      <c r="T22" s="81">
        <v>0.57689999999999997</v>
      </c>
      <c r="U22" s="436">
        <v>0.6452</v>
      </c>
      <c r="V22" s="184">
        <v>0.37</v>
      </c>
      <c r="W22" s="816">
        <v>0.72</v>
      </c>
      <c r="X22" s="184">
        <v>0.47360000000000002</v>
      </c>
      <c r="Y22" s="436">
        <v>0.62</v>
      </c>
      <c r="Z22" s="436">
        <v>0.627</v>
      </c>
      <c r="AA22" s="184">
        <v>0.47499999999999998</v>
      </c>
      <c r="AB22" s="81">
        <v>0.5</v>
      </c>
      <c r="AC22" s="184">
        <v>0.40500000000000003</v>
      </c>
      <c r="AD22" s="816">
        <v>0.67900000000000005</v>
      </c>
      <c r="AE22" s="81">
        <v>0.51900000000000002</v>
      </c>
      <c r="AF22" s="1067">
        <v>0.375</v>
      </c>
      <c r="AG22" s="1427">
        <v>0.45900000000000002</v>
      </c>
      <c r="AH22" s="840">
        <v>0.51600000000000001</v>
      </c>
      <c r="AI22" s="184">
        <v>0.436</v>
      </c>
      <c r="AJ22" s="184">
        <v>0.57699999999999996</v>
      </c>
      <c r="AK22" s="184">
        <v>0.45500000000000002</v>
      </c>
      <c r="AL22" s="1067">
        <v>0.52</v>
      </c>
      <c r="AM22" s="1472"/>
    </row>
    <row r="23" spans="1:41" s="46" customFormat="1" ht="26.25" customHeight="1" thickBot="1" x14ac:dyDescent="0.3">
      <c r="A23" s="713"/>
      <c r="B23" s="2352"/>
      <c r="C23" s="412" t="s">
        <v>295</v>
      </c>
      <c r="D23" s="1032" t="s">
        <v>547</v>
      </c>
      <c r="E23" s="1033" t="s">
        <v>297</v>
      </c>
      <c r="F23" s="2011" t="s">
        <v>566</v>
      </c>
      <c r="G23" s="1893"/>
      <c r="H23" s="2274">
        <v>0.49199999999999999</v>
      </c>
      <c r="I23" s="85"/>
      <c r="J23" s="85"/>
      <c r="K23" s="1034"/>
      <c r="L23" s="1034"/>
      <c r="M23" s="1034"/>
      <c r="N23" s="1035"/>
      <c r="O23" s="1036">
        <v>0.58330000000000004</v>
      </c>
      <c r="P23" s="1037">
        <v>0.77780000000000005</v>
      </c>
      <c r="Q23" s="1037">
        <v>0.71430000000000005</v>
      </c>
      <c r="R23" s="1037">
        <v>1</v>
      </c>
      <c r="S23" s="572">
        <v>0.47060000000000002</v>
      </c>
      <c r="T23" s="1037">
        <v>0.6</v>
      </c>
      <c r="U23" s="1037">
        <v>0.75</v>
      </c>
      <c r="V23" s="572">
        <v>0.42899999999999999</v>
      </c>
      <c r="W23" s="837">
        <v>0.71430000000000005</v>
      </c>
      <c r="X23" s="81">
        <v>0.5</v>
      </c>
      <c r="Y23" s="81">
        <v>0.59</v>
      </c>
      <c r="Z23" s="436">
        <v>0.63880000000000003</v>
      </c>
      <c r="AA23" s="81">
        <v>0.5</v>
      </c>
      <c r="AB23" s="184">
        <v>0.4</v>
      </c>
      <c r="AC23" s="81">
        <v>0.58299999999999996</v>
      </c>
      <c r="AD23" s="840">
        <v>0.5</v>
      </c>
      <c r="AE23" s="184">
        <v>0.38500000000000001</v>
      </c>
      <c r="AF23" s="1068">
        <v>0.66700000000000004</v>
      </c>
      <c r="AG23" s="1396">
        <v>0.69199999999999995</v>
      </c>
      <c r="AH23" s="717">
        <v>0</v>
      </c>
      <c r="AI23" s="184">
        <v>0.45500000000000002</v>
      </c>
      <c r="AJ23" s="184">
        <v>0.27300000000000002</v>
      </c>
      <c r="AK23" s="184">
        <v>0.57099999999999995</v>
      </c>
      <c r="AL23" s="1067">
        <v>0.66700000000000004</v>
      </c>
      <c r="AM23" s="1472"/>
    </row>
    <row r="24" spans="1:41" x14ac:dyDescent="0.25">
      <c r="A24" s="99"/>
      <c r="B24" s="2344"/>
      <c r="C24" s="1769" t="s">
        <v>295</v>
      </c>
      <c r="D24" s="254" t="s">
        <v>43</v>
      </c>
      <c r="E24" s="711" t="s">
        <v>297</v>
      </c>
      <c r="F24" s="939">
        <v>0</v>
      </c>
      <c r="G24" s="1256">
        <v>0</v>
      </c>
      <c r="H24" s="2155">
        <f>SUM(AA24:AL24)</f>
        <v>1</v>
      </c>
      <c r="I24" s="1040"/>
      <c r="J24" s="212"/>
      <c r="K24" s="134">
        <v>1</v>
      </c>
      <c r="L24" s="134">
        <v>0</v>
      </c>
      <c r="M24" s="134">
        <v>0</v>
      </c>
      <c r="N24" s="134">
        <v>0</v>
      </c>
      <c r="O24" s="101">
        <v>0</v>
      </c>
      <c r="P24" s="101">
        <v>0</v>
      </c>
      <c r="Q24" s="101">
        <v>0</v>
      </c>
      <c r="R24" s="101">
        <v>0</v>
      </c>
      <c r="S24" s="101">
        <v>0</v>
      </c>
      <c r="T24" s="101">
        <v>0</v>
      </c>
      <c r="U24" s="101">
        <v>0</v>
      </c>
      <c r="V24" s="101">
        <v>0</v>
      </c>
      <c r="W24" s="721">
        <v>0</v>
      </c>
      <c r="X24" s="55">
        <v>0</v>
      </c>
      <c r="Y24" s="55">
        <v>0</v>
      </c>
      <c r="Z24" s="55">
        <v>0</v>
      </c>
      <c r="AA24" s="55">
        <v>0</v>
      </c>
      <c r="AB24" s="55">
        <v>0</v>
      </c>
      <c r="AC24" s="55">
        <v>0</v>
      </c>
      <c r="AD24" s="578">
        <v>0</v>
      </c>
      <c r="AE24" s="55">
        <v>0</v>
      </c>
      <c r="AF24" s="1374">
        <v>0</v>
      </c>
      <c r="AG24" s="1524">
        <v>0</v>
      </c>
      <c r="AH24" s="578">
        <v>0</v>
      </c>
      <c r="AI24" s="55">
        <v>0</v>
      </c>
      <c r="AJ24" s="2154">
        <v>1</v>
      </c>
      <c r="AK24" s="394">
        <v>0</v>
      </c>
      <c r="AL24" s="2265">
        <v>0</v>
      </c>
      <c r="AM24" s="1472"/>
      <c r="AN24" s="44"/>
      <c r="AO24" s="44"/>
    </row>
    <row r="25" spans="1:41" x14ac:dyDescent="0.25">
      <c r="A25" s="99"/>
      <c r="B25" s="2344"/>
      <c r="C25" s="1769" t="s">
        <v>295</v>
      </c>
      <c r="D25" s="255" t="s">
        <v>463</v>
      </c>
      <c r="E25" s="712" t="s">
        <v>297</v>
      </c>
      <c r="F25" s="271"/>
      <c r="G25" s="1789"/>
      <c r="H25" s="923">
        <f>SUM(AA25:AL25)</f>
        <v>54</v>
      </c>
      <c r="I25" s="968"/>
      <c r="J25" s="971"/>
      <c r="K25" s="970"/>
      <c r="L25" s="970"/>
      <c r="M25" s="970">
        <v>5</v>
      </c>
      <c r="N25" s="970">
        <v>7</v>
      </c>
      <c r="O25" s="970">
        <v>6</v>
      </c>
      <c r="P25" s="970">
        <v>5</v>
      </c>
      <c r="Q25" s="970">
        <v>7</v>
      </c>
      <c r="R25" s="970">
        <v>3</v>
      </c>
      <c r="S25" s="970">
        <v>6</v>
      </c>
      <c r="T25" s="970">
        <v>2</v>
      </c>
      <c r="U25" s="970">
        <v>12</v>
      </c>
      <c r="V25" s="970">
        <v>7</v>
      </c>
      <c r="W25" s="123">
        <v>9</v>
      </c>
      <c r="X25" s="1005">
        <v>7</v>
      </c>
      <c r="Y25" s="1005">
        <v>8</v>
      </c>
      <c r="Z25" s="1005">
        <v>10</v>
      </c>
      <c r="AA25" s="1005">
        <v>5</v>
      </c>
      <c r="AB25" s="1005">
        <v>3</v>
      </c>
      <c r="AC25" s="1005">
        <v>2</v>
      </c>
      <c r="AD25" s="123">
        <v>6</v>
      </c>
      <c r="AE25" s="1326">
        <v>2</v>
      </c>
      <c r="AF25" s="1371">
        <v>4</v>
      </c>
      <c r="AG25" s="1528">
        <v>5</v>
      </c>
      <c r="AH25" s="123">
        <v>8</v>
      </c>
      <c r="AI25" s="1756">
        <v>3</v>
      </c>
      <c r="AJ25" s="2092">
        <v>7</v>
      </c>
      <c r="AK25" s="2128">
        <v>4</v>
      </c>
      <c r="AL25" s="2218">
        <v>5</v>
      </c>
      <c r="AM25" s="1472"/>
      <c r="AN25" s="44"/>
      <c r="AO25" s="44"/>
    </row>
    <row r="26" spans="1:41" x14ac:dyDescent="0.25">
      <c r="A26" s="99"/>
      <c r="B26" s="2344"/>
      <c r="C26" s="1769" t="s">
        <v>295</v>
      </c>
      <c r="D26" s="255" t="s">
        <v>303</v>
      </c>
      <c r="E26" s="712" t="s">
        <v>297</v>
      </c>
      <c r="F26" s="940" t="s">
        <v>49</v>
      </c>
      <c r="G26" s="1792" t="s">
        <v>578</v>
      </c>
      <c r="H26" s="923">
        <f>SUM(AA26:AL26)</f>
        <v>19</v>
      </c>
      <c r="I26" s="968"/>
      <c r="J26" s="971"/>
      <c r="K26" s="970">
        <v>1</v>
      </c>
      <c r="L26" s="970">
        <v>2</v>
      </c>
      <c r="M26" s="970">
        <v>3</v>
      </c>
      <c r="N26" s="970">
        <v>3</v>
      </c>
      <c r="O26" s="972">
        <v>2</v>
      </c>
      <c r="P26" s="55">
        <v>0</v>
      </c>
      <c r="Q26" s="972">
        <v>2</v>
      </c>
      <c r="R26" s="972">
        <v>1</v>
      </c>
      <c r="S26" s="972">
        <v>2</v>
      </c>
      <c r="T26" s="55">
        <v>0</v>
      </c>
      <c r="U26" s="972">
        <v>4</v>
      </c>
      <c r="V26" s="972">
        <v>1</v>
      </c>
      <c r="W26" s="791">
        <v>4</v>
      </c>
      <c r="X26" s="1003">
        <v>2</v>
      </c>
      <c r="Y26" s="1003">
        <v>2</v>
      </c>
      <c r="Z26" s="1003">
        <v>5</v>
      </c>
      <c r="AA26" s="1003">
        <v>2</v>
      </c>
      <c r="AB26" s="1003">
        <v>1</v>
      </c>
      <c r="AC26" s="1003">
        <v>1</v>
      </c>
      <c r="AD26" s="1325">
        <v>2</v>
      </c>
      <c r="AE26" s="55">
        <v>0</v>
      </c>
      <c r="AF26" s="1374">
        <v>0</v>
      </c>
      <c r="AG26" s="1524">
        <v>1</v>
      </c>
      <c r="AH26" s="578">
        <v>3</v>
      </c>
      <c r="AI26" s="55">
        <v>1</v>
      </c>
      <c r="AJ26" s="2099">
        <v>4</v>
      </c>
      <c r="AK26" s="2147">
        <v>2</v>
      </c>
      <c r="AL26" s="2216">
        <v>2</v>
      </c>
      <c r="AM26" s="1472"/>
      <c r="AN26" s="44"/>
      <c r="AO26" s="44"/>
    </row>
    <row r="27" spans="1:41" x14ac:dyDescent="0.25">
      <c r="A27" s="99"/>
      <c r="B27" s="2344"/>
      <c r="C27" s="1769" t="s">
        <v>295</v>
      </c>
      <c r="D27" s="255" t="s">
        <v>319</v>
      </c>
      <c r="E27" s="712" t="s">
        <v>297</v>
      </c>
      <c r="F27" s="271" t="s">
        <v>50</v>
      </c>
      <c r="G27" s="1788" t="s">
        <v>50</v>
      </c>
      <c r="H27" s="924">
        <f>SUM(AB27:AL27)</f>
        <v>7</v>
      </c>
      <c r="I27" s="992"/>
      <c r="J27" s="55"/>
      <c r="K27" s="970">
        <v>0</v>
      </c>
      <c r="L27" s="970">
        <v>0</v>
      </c>
      <c r="M27" s="970">
        <v>0</v>
      </c>
      <c r="N27" s="970">
        <v>1</v>
      </c>
      <c r="O27" s="55">
        <v>0</v>
      </c>
      <c r="P27" s="55">
        <v>0</v>
      </c>
      <c r="Q27" s="55">
        <v>0</v>
      </c>
      <c r="R27" s="55">
        <v>0</v>
      </c>
      <c r="S27" s="972">
        <v>1</v>
      </c>
      <c r="T27" s="55">
        <v>0</v>
      </c>
      <c r="U27" s="972">
        <v>2</v>
      </c>
      <c r="V27" s="55">
        <v>0</v>
      </c>
      <c r="W27" s="791">
        <v>1</v>
      </c>
      <c r="X27" s="1003">
        <v>1</v>
      </c>
      <c r="Y27" s="1003">
        <v>1</v>
      </c>
      <c r="Z27" s="55">
        <v>0</v>
      </c>
      <c r="AA27" s="55">
        <v>0</v>
      </c>
      <c r="AB27" s="55">
        <v>1</v>
      </c>
      <c r="AC27" s="55">
        <v>0</v>
      </c>
      <c r="AD27" s="578">
        <v>0</v>
      </c>
      <c r="AE27" s="55">
        <v>0</v>
      </c>
      <c r="AF27" s="1374">
        <v>1</v>
      </c>
      <c r="AG27" s="1524">
        <v>2</v>
      </c>
      <c r="AH27" s="578">
        <v>1</v>
      </c>
      <c r="AI27" s="55">
        <v>1</v>
      </c>
      <c r="AJ27" s="2099">
        <v>1</v>
      </c>
      <c r="AK27" s="2147">
        <v>0</v>
      </c>
      <c r="AL27" s="2216">
        <v>0</v>
      </c>
      <c r="AM27" s="1472"/>
      <c r="AN27" s="44"/>
      <c r="AO27" s="44"/>
    </row>
    <row r="28" spans="1:41" x14ac:dyDescent="0.25">
      <c r="A28" s="99"/>
      <c r="B28" s="2344"/>
      <c r="C28" s="1769" t="s">
        <v>295</v>
      </c>
      <c r="D28" s="255" t="s">
        <v>534</v>
      </c>
      <c r="E28" s="712" t="s">
        <v>297</v>
      </c>
      <c r="F28" s="271" t="s">
        <v>49</v>
      </c>
      <c r="G28" s="1789" t="s">
        <v>51</v>
      </c>
      <c r="H28" s="924">
        <f>SUM(AA28:AL28)</f>
        <v>29</v>
      </c>
      <c r="I28" s="968"/>
      <c r="J28" s="971"/>
      <c r="K28" s="970">
        <v>3</v>
      </c>
      <c r="L28" s="970">
        <v>6</v>
      </c>
      <c r="M28" s="970">
        <v>4</v>
      </c>
      <c r="N28" s="970">
        <v>4</v>
      </c>
      <c r="O28" s="972">
        <v>2</v>
      </c>
      <c r="P28" s="972">
        <v>2</v>
      </c>
      <c r="Q28" s="972">
        <v>1</v>
      </c>
      <c r="R28" s="972">
        <v>2</v>
      </c>
      <c r="S28" s="972">
        <v>4</v>
      </c>
      <c r="T28" s="972">
        <v>1</v>
      </c>
      <c r="U28" s="972">
        <v>4</v>
      </c>
      <c r="V28" s="972">
        <v>2</v>
      </c>
      <c r="W28" s="791">
        <v>1</v>
      </c>
      <c r="X28" s="1003">
        <v>3</v>
      </c>
      <c r="Y28" s="1003">
        <v>5</v>
      </c>
      <c r="Z28" s="1003">
        <v>0</v>
      </c>
      <c r="AA28" s="1003">
        <v>3</v>
      </c>
      <c r="AB28" s="1003">
        <v>1</v>
      </c>
      <c r="AC28" s="1003">
        <v>2</v>
      </c>
      <c r="AD28" s="1325">
        <v>7</v>
      </c>
      <c r="AE28" s="1324">
        <v>1</v>
      </c>
      <c r="AF28" s="1539">
        <v>4</v>
      </c>
      <c r="AG28" s="1827">
        <v>0</v>
      </c>
      <c r="AH28" s="1864">
        <v>2</v>
      </c>
      <c r="AI28" s="1845">
        <v>3</v>
      </c>
      <c r="AJ28" s="1845">
        <v>2</v>
      </c>
      <c r="AK28" s="1845">
        <v>4</v>
      </c>
      <c r="AL28" s="2266"/>
      <c r="AM28" s="1472"/>
      <c r="AN28" s="44"/>
      <c r="AO28" s="44"/>
    </row>
    <row r="29" spans="1:41" x14ac:dyDescent="0.25">
      <c r="A29" s="99"/>
      <c r="B29" s="2344"/>
      <c r="C29" s="1769" t="s">
        <v>295</v>
      </c>
      <c r="D29" s="255" t="s">
        <v>61</v>
      </c>
      <c r="E29" s="712" t="s">
        <v>297</v>
      </c>
      <c r="F29" s="271"/>
      <c r="G29" s="1789" t="s">
        <v>579</v>
      </c>
      <c r="H29" s="919">
        <f>SUM(X29:AI29)</f>
        <v>424.09999999999997</v>
      </c>
      <c r="I29" s="985"/>
      <c r="J29" s="982"/>
      <c r="K29" s="982"/>
      <c r="L29" s="982"/>
      <c r="M29" s="982"/>
      <c r="N29" s="55">
        <v>33.4</v>
      </c>
      <c r="O29" s="55">
        <v>31.5</v>
      </c>
      <c r="P29" s="55">
        <v>35.6</v>
      </c>
      <c r="Q29" s="55">
        <v>41.6</v>
      </c>
      <c r="R29" s="55">
        <v>35.4</v>
      </c>
      <c r="S29" s="55">
        <v>44.5</v>
      </c>
      <c r="T29" s="55">
        <v>32.1</v>
      </c>
      <c r="U29" s="55">
        <v>36.6</v>
      </c>
      <c r="V29" s="55">
        <v>42.4</v>
      </c>
      <c r="W29" s="578">
        <v>35.6</v>
      </c>
      <c r="X29" s="206">
        <v>36.4</v>
      </c>
      <c r="Y29" s="206">
        <v>35.299999999999997</v>
      </c>
      <c r="Z29" s="206">
        <v>37.9</v>
      </c>
      <c r="AA29" s="206">
        <v>36</v>
      </c>
      <c r="AB29" s="206">
        <v>39.299999999999997</v>
      </c>
      <c r="AC29" s="206">
        <v>35.9</v>
      </c>
      <c r="AD29" s="512">
        <v>39.9</v>
      </c>
      <c r="AE29" s="206">
        <v>39.4</v>
      </c>
      <c r="AF29" s="1535">
        <v>31.8</v>
      </c>
      <c r="AG29" s="1848">
        <v>30</v>
      </c>
      <c r="AH29" s="512">
        <v>33.700000000000003</v>
      </c>
      <c r="AI29" s="206">
        <v>28.5</v>
      </c>
      <c r="AJ29" s="206">
        <v>34.6</v>
      </c>
      <c r="AK29" s="206">
        <v>35.1</v>
      </c>
      <c r="AL29" s="1398"/>
      <c r="AM29" s="1472"/>
      <c r="AN29" s="44"/>
      <c r="AO29" s="44"/>
    </row>
    <row r="30" spans="1:41" x14ac:dyDescent="0.25">
      <c r="A30" s="99"/>
      <c r="B30" s="2344"/>
      <c r="C30" s="1769" t="s">
        <v>295</v>
      </c>
      <c r="D30" s="1934" t="s">
        <v>608</v>
      </c>
      <c r="E30" s="712" t="s">
        <v>297</v>
      </c>
      <c r="F30" s="271"/>
      <c r="G30" s="1789"/>
      <c r="H30" s="919"/>
      <c r="I30" s="1334"/>
      <c r="J30" s="1323"/>
      <c r="K30" s="1323"/>
      <c r="L30" s="1323"/>
      <c r="M30" s="1323"/>
      <c r="N30" s="55"/>
      <c r="O30" s="1323"/>
      <c r="P30" s="1323"/>
      <c r="Q30" s="1323"/>
      <c r="R30" s="1323"/>
      <c r="S30" s="1323"/>
      <c r="T30" s="1323"/>
      <c r="U30" s="1323"/>
      <c r="V30" s="1323"/>
      <c r="W30" s="676"/>
      <c r="X30" s="135"/>
      <c r="Y30" s="135"/>
      <c r="Z30" s="135"/>
      <c r="AA30" s="135"/>
      <c r="AB30" s="135"/>
      <c r="AC30" s="135"/>
      <c r="AD30" s="424">
        <v>1901</v>
      </c>
      <c r="AE30" s="65">
        <v>2095</v>
      </c>
      <c r="AF30" s="1532">
        <v>2129</v>
      </c>
      <c r="AG30" s="1829">
        <v>1885</v>
      </c>
      <c r="AH30" s="1865">
        <v>2165</v>
      </c>
      <c r="AI30" s="1532">
        <v>1844</v>
      </c>
      <c r="AJ30" s="1532">
        <v>1650</v>
      </c>
      <c r="AK30" s="1532">
        <v>1508</v>
      </c>
      <c r="AL30" s="2267">
        <v>1725</v>
      </c>
      <c r="AM30" s="1472"/>
      <c r="AN30" s="44"/>
      <c r="AO30" s="44"/>
    </row>
    <row r="31" spans="1:41" ht="15.75" customHeight="1" x14ac:dyDescent="0.25">
      <c r="A31" s="99"/>
      <c r="B31" s="2344"/>
      <c r="C31" s="1769" t="s">
        <v>295</v>
      </c>
      <c r="D31" s="2042" t="s">
        <v>26</v>
      </c>
      <c r="E31" s="1387" t="s">
        <v>297</v>
      </c>
      <c r="F31" s="271"/>
      <c r="G31" s="1789" t="s">
        <v>580</v>
      </c>
      <c r="H31" s="925">
        <f>H34/H32</f>
        <v>0.93387405655063649</v>
      </c>
      <c r="I31" s="989"/>
      <c r="J31" s="976"/>
      <c r="K31" s="127">
        <f t="shared" ref="K31:U31" si="2">K34/K32</f>
        <v>0.94334975369458129</v>
      </c>
      <c r="L31" s="127">
        <f t="shared" si="2"/>
        <v>0.94044665012406947</v>
      </c>
      <c r="M31" s="127">
        <f t="shared" si="2"/>
        <v>0.91656131479140324</v>
      </c>
      <c r="N31" s="127">
        <f t="shared" si="2"/>
        <v>0.92487046632124348</v>
      </c>
      <c r="O31" s="127">
        <f t="shared" si="2"/>
        <v>0.93489583333333337</v>
      </c>
      <c r="P31" s="127">
        <f t="shared" si="2"/>
        <v>0.93656716417910446</v>
      </c>
      <c r="Q31" s="127">
        <f t="shared" si="2"/>
        <v>0.94594594594594594</v>
      </c>
      <c r="R31" s="127">
        <f t="shared" si="2"/>
        <v>0.94780219780219777</v>
      </c>
      <c r="S31" s="127">
        <f t="shared" si="2"/>
        <v>0.94566813509544789</v>
      </c>
      <c r="T31" s="127">
        <f t="shared" si="2"/>
        <v>0.94674556213017746</v>
      </c>
      <c r="U31" s="127">
        <f t="shared" si="2"/>
        <v>0.93070652173913049</v>
      </c>
      <c r="V31" s="127">
        <f>V34/V32</f>
        <v>0.92286874154262521</v>
      </c>
      <c r="W31" s="879">
        <f>W34/W32</f>
        <v>0.90700808625336926</v>
      </c>
      <c r="X31" s="127">
        <f>X34/X32</f>
        <v>0.93085787451984636</v>
      </c>
      <c r="Y31" s="127">
        <f>Y34/Y32</f>
        <v>0.92729766803840874</v>
      </c>
      <c r="Z31" s="127">
        <f>Z34/Z32</f>
        <v>0.93156424581005581</v>
      </c>
      <c r="AA31" s="127">
        <v>0.92269999999999996</v>
      </c>
      <c r="AB31" s="127">
        <v>0.94010000000000005</v>
      </c>
      <c r="AC31" s="127">
        <v>0.93589999999999995</v>
      </c>
      <c r="AD31" s="879">
        <v>0.92</v>
      </c>
      <c r="AE31" s="127">
        <v>0.94089999999999996</v>
      </c>
      <c r="AF31" s="1432">
        <v>0.94369999999999998</v>
      </c>
      <c r="AG31" s="1830">
        <v>0.93300000000000005</v>
      </c>
      <c r="AH31" s="1866">
        <v>0.94369999999999998</v>
      </c>
      <c r="AI31" s="1846">
        <v>0.94850000000000001</v>
      </c>
      <c r="AJ31" s="1846">
        <v>0.9254</v>
      </c>
      <c r="AK31" s="2241"/>
      <c r="AL31" s="2268"/>
      <c r="AM31" s="1472"/>
    </row>
    <row r="32" spans="1:41" ht="15.75" hidden="1" customHeight="1" x14ac:dyDescent="0.25">
      <c r="A32" s="99"/>
      <c r="B32" s="2344"/>
      <c r="C32" s="597"/>
      <c r="D32" s="1936" t="s">
        <v>352</v>
      </c>
      <c r="E32" s="774"/>
      <c r="F32" s="271"/>
      <c r="G32" s="1789"/>
      <c r="H32" s="926">
        <f>SUM(O32:Z32)</f>
        <v>8877</v>
      </c>
      <c r="I32" s="229"/>
      <c r="J32" s="85"/>
      <c r="K32" s="128">
        <v>812</v>
      </c>
      <c r="L32" s="129">
        <v>806</v>
      </c>
      <c r="M32" s="129">
        <v>791</v>
      </c>
      <c r="N32" s="129">
        <v>772</v>
      </c>
      <c r="O32" s="129">
        <v>768</v>
      </c>
      <c r="P32" s="129">
        <v>804</v>
      </c>
      <c r="Q32" s="129">
        <v>777</v>
      </c>
      <c r="R32" s="129">
        <v>728</v>
      </c>
      <c r="S32" s="129">
        <v>681</v>
      </c>
      <c r="T32" s="129">
        <v>676</v>
      </c>
      <c r="U32" s="129">
        <v>736</v>
      </c>
      <c r="V32" s="129">
        <v>739</v>
      </c>
      <c r="W32" s="1074">
        <v>742</v>
      </c>
      <c r="X32" s="1001">
        <v>781</v>
      </c>
      <c r="Y32" s="1001">
        <v>729</v>
      </c>
      <c r="Z32" s="1001">
        <v>716</v>
      </c>
      <c r="AA32" s="1001"/>
      <c r="AB32" s="1001"/>
      <c r="AC32" s="1001"/>
      <c r="AD32" s="1330"/>
      <c r="AE32" s="1321"/>
      <c r="AF32" s="1369"/>
      <c r="AG32" s="1526"/>
      <c r="AH32" s="1787"/>
      <c r="AI32" s="1771"/>
      <c r="AJ32" s="2096"/>
      <c r="AK32" s="2138"/>
      <c r="AL32" s="2221"/>
      <c r="AM32" s="1472"/>
    </row>
    <row r="33" spans="1:39" ht="15.75" hidden="1" customHeight="1" x14ac:dyDescent="0.25">
      <c r="A33" s="99"/>
      <c r="B33" s="2344"/>
      <c r="C33" s="597"/>
      <c r="D33" s="1936" t="s">
        <v>354</v>
      </c>
      <c r="E33" s="774"/>
      <c r="F33" s="271"/>
      <c r="G33" s="1789"/>
      <c r="H33" s="926">
        <f>SUM(O33:Z33)</f>
        <v>587</v>
      </c>
      <c r="I33" s="229"/>
      <c r="J33" s="85"/>
      <c r="K33" s="128">
        <v>46</v>
      </c>
      <c r="L33" s="129">
        <v>48</v>
      </c>
      <c r="M33" s="129">
        <v>66</v>
      </c>
      <c r="N33" s="129">
        <v>58</v>
      </c>
      <c r="O33" s="129">
        <v>50</v>
      </c>
      <c r="P33" s="129">
        <v>51</v>
      </c>
      <c r="Q33" s="129">
        <v>42</v>
      </c>
      <c r="R33" s="129">
        <v>38</v>
      </c>
      <c r="S33" s="129">
        <v>37</v>
      </c>
      <c r="T33" s="129">
        <v>36</v>
      </c>
      <c r="U33" s="129">
        <v>51</v>
      </c>
      <c r="V33" s="129">
        <v>57</v>
      </c>
      <c r="W33" s="1074">
        <v>69</v>
      </c>
      <c r="X33" s="1001">
        <v>54</v>
      </c>
      <c r="Y33" s="1001">
        <v>53</v>
      </c>
      <c r="Z33" s="1001">
        <v>49</v>
      </c>
      <c r="AA33" s="1001"/>
      <c r="AB33" s="1001"/>
      <c r="AC33" s="1001"/>
      <c r="AD33" s="1330"/>
      <c r="AE33" s="1321"/>
      <c r="AF33" s="1369"/>
      <c r="AG33" s="1526"/>
      <c r="AH33" s="1787"/>
      <c r="AI33" s="1771"/>
      <c r="AJ33" s="2096"/>
      <c r="AK33" s="2138"/>
      <c r="AL33" s="2221"/>
      <c r="AM33" s="1472"/>
    </row>
    <row r="34" spans="1:39" ht="15.75" hidden="1" customHeight="1" x14ac:dyDescent="0.25">
      <c r="A34" s="99"/>
      <c r="B34" s="2344"/>
      <c r="C34" s="597"/>
      <c r="D34" s="1936" t="s">
        <v>353</v>
      </c>
      <c r="E34" s="774"/>
      <c r="F34" s="271"/>
      <c r="G34" s="1789"/>
      <c r="H34" s="927">
        <f>H32-H33</f>
        <v>8290</v>
      </c>
      <c r="I34" s="229"/>
      <c r="J34" s="85"/>
      <c r="K34" s="130">
        <f>K32-K33</f>
        <v>766</v>
      </c>
      <c r="L34" s="130">
        <f>L32-L33</f>
        <v>758</v>
      </c>
      <c r="M34" s="130">
        <f>M32-M33</f>
        <v>725</v>
      </c>
      <c r="N34" s="130">
        <f t="shared" ref="N34:U34" si="3">N32-N33</f>
        <v>714</v>
      </c>
      <c r="O34" s="130">
        <f t="shared" si="3"/>
        <v>718</v>
      </c>
      <c r="P34" s="130">
        <f t="shared" si="3"/>
        <v>753</v>
      </c>
      <c r="Q34" s="130">
        <f t="shared" si="3"/>
        <v>735</v>
      </c>
      <c r="R34" s="130">
        <f t="shared" si="3"/>
        <v>690</v>
      </c>
      <c r="S34" s="130">
        <f t="shared" si="3"/>
        <v>644</v>
      </c>
      <c r="T34" s="130">
        <f t="shared" si="3"/>
        <v>640</v>
      </c>
      <c r="U34" s="130">
        <f t="shared" si="3"/>
        <v>685</v>
      </c>
      <c r="V34" s="130">
        <f>V32-V33</f>
        <v>682</v>
      </c>
      <c r="W34" s="880">
        <f>W32-W33</f>
        <v>673</v>
      </c>
      <c r="X34" s="130">
        <f>X32-X33</f>
        <v>727</v>
      </c>
      <c r="Y34" s="130">
        <f>Y32-Y33</f>
        <v>676</v>
      </c>
      <c r="Z34" s="130">
        <f>Z32-Z33</f>
        <v>667</v>
      </c>
      <c r="AA34" s="130"/>
      <c r="AB34" s="130"/>
      <c r="AC34" s="130"/>
      <c r="AD34" s="880"/>
      <c r="AE34" s="130"/>
      <c r="AF34" s="1399"/>
      <c r="AG34" s="1831"/>
      <c r="AH34" s="880"/>
      <c r="AI34" s="130"/>
      <c r="AJ34" s="130"/>
      <c r="AK34" s="2242"/>
      <c r="AL34" s="2269"/>
      <c r="AM34" s="1472"/>
    </row>
    <row r="35" spans="1:39" ht="16.5" thickBot="1" x14ac:dyDescent="0.3">
      <c r="A35" s="99"/>
      <c r="B35" s="2385"/>
      <c r="C35" s="412" t="s">
        <v>295</v>
      </c>
      <c r="D35" s="2043" t="s">
        <v>351</v>
      </c>
      <c r="E35" s="657" t="s">
        <v>297</v>
      </c>
      <c r="F35" s="280"/>
      <c r="G35" s="226" t="s">
        <v>581</v>
      </c>
      <c r="H35" s="1041"/>
      <c r="I35" s="226"/>
      <c r="J35" s="96"/>
      <c r="K35" s="96">
        <v>3</v>
      </c>
      <c r="L35" s="96">
        <v>5</v>
      </c>
      <c r="M35" s="735">
        <v>3</v>
      </c>
      <c r="N35" s="735">
        <v>14</v>
      </c>
      <c r="O35" s="736">
        <v>4</v>
      </c>
      <c r="P35" s="736">
        <v>3</v>
      </c>
      <c r="Q35" s="736">
        <v>4</v>
      </c>
      <c r="R35" s="736">
        <v>2</v>
      </c>
      <c r="S35" s="736">
        <v>1</v>
      </c>
      <c r="T35" s="736">
        <v>3</v>
      </c>
      <c r="U35" s="737">
        <v>10</v>
      </c>
      <c r="V35" s="737">
        <v>10</v>
      </c>
      <c r="W35" s="1075">
        <v>12</v>
      </c>
      <c r="X35" s="55">
        <v>9</v>
      </c>
      <c r="Y35" s="55">
        <v>7</v>
      </c>
      <c r="Z35" s="55">
        <v>6</v>
      </c>
      <c r="AA35" s="55">
        <v>3</v>
      </c>
      <c r="AB35" s="55">
        <v>3</v>
      </c>
      <c r="AC35" s="55">
        <v>5</v>
      </c>
      <c r="AD35" s="578">
        <v>12</v>
      </c>
      <c r="AE35" s="55">
        <v>4</v>
      </c>
      <c r="AF35" s="1374">
        <v>7</v>
      </c>
      <c r="AG35" s="1524">
        <v>7</v>
      </c>
      <c r="AH35" s="578">
        <v>8</v>
      </c>
      <c r="AI35" s="55">
        <v>2</v>
      </c>
      <c r="AJ35" s="2099">
        <v>7</v>
      </c>
      <c r="AK35" s="2138"/>
      <c r="AL35" s="2221"/>
      <c r="AM35" s="1472"/>
    </row>
    <row r="36" spans="1:39" ht="32.25" hidden="1" customHeight="1" thickBot="1" x14ac:dyDescent="0.3">
      <c r="A36" s="99"/>
      <c r="B36" s="2038" t="s">
        <v>54</v>
      </c>
      <c r="C36" s="1111" t="s">
        <v>293</v>
      </c>
      <c r="D36" s="1934" t="s">
        <v>5</v>
      </c>
      <c r="E36" s="1038" t="s">
        <v>301</v>
      </c>
      <c r="F36" s="2012"/>
      <c r="G36" s="294" t="s">
        <v>585</v>
      </c>
      <c r="H36" s="978"/>
      <c r="I36" s="975"/>
      <c r="J36" s="978"/>
      <c r="K36" s="978"/>
      <c r="L36" s="978"/>
      <c r="M36" s="978"/>
      <c r="N36" s="590">
        <v>9</v>
      </c>
      <c r="O36" s="590">
        <v>10.8</v>
      </c>
      <c r="P36" s="590">
        <v>10.199999999999999</v>
      </c>
      <c r="Q36" s="590">
        <v>9.5</v>
      </c>
      <c r="R36" s="590">
        <v>9.9</v>
      </c>
      <c r="S36" s="1039">
        <v>10.3</v>
      </c>
      <c r="T36" s="305">
        <v>10</v>
      </c>
      <c r="U36" s="1039">
        <v>11.1</v>
      </c>
      <c r="V36" s="978"/>
      <c r="W36" s="1018"/>
      <c r="X36" s="1015"/>
      <c r="Y36" s="1015"/>
      <c r="Z36" s="1015"/>
      <c r="AA36" s="1015"/>
      <c r="AB36" s="1015"/>
      <c r="AC36" s="1015"/>
      <c r="AD36" s="676"/>
      <c r="AE36" s="1323"/>
      <c r="AF36" s="1366"/>
      <c r="AG36" s="1439"/>
      <c r="AH36" s="676"/>
      <c r="AI36" s="1754"/>
      <c r="AJ36" s="2097"/>
      <c r="AK36" s="2138"/>
      <c r="AL36" s="2221"/>
      <c r="AM36" s="862"/>
    </row>
    <row r="37" spans="1:39" ht="30" x14ac:dyDescent="0.25">
      <c r="A37" s="99"/>
      <c r="B37" s="2039"/>
      <c r="C37" s="1111" t="s">
        <v>295</v>
      </c>
      <c r="D37" s="2044" t="s">
        <v>600</v>
      </c>
      <c r="E37" s="1955" t="s">
        <v>297</v>
      </c>
      <c r="F37" s="1908" t="s">
        <v>565</v>
      </c>
      <c r="G37" s="1789"/>
      <c r="H37" s="1114"/>
      <c r="I37" s="1153"/>
      <c r="J37" s="134"/>
      <c r="K37" s="1116"/>
      <c r="L37" s="1116"/>
      <c r="M37" s="1116"/>
      <c r="N37" s="1116"/>
      <c r="O37" s="1114"/>
      <c r="P37" s="1114"/>
      <c r="Q37" s="1114"/>
      <c r="R37" s="1114"/>
      <c r="S37" s="1114"/>
      <c r="T37" s="1114"/>
      <c r="U37" s="1114"/>
      <c r="V37" s="1114"/>
      <c r="W37" s="1114"/>
      <c r="X37" s="1114"/>
      <c r="Y37" s="1114"/>
      <c r="Z37" s="1114"/>
      <c r="AA37" s="1117">
        <v>0.996</v>
      </c>
      <c r="AB37" s="1117">
        <v>0.95699999999999996</v>
      </c>
      <c r="AC37" s="1117">
        <v>0.95199999999999996</v>
      </c>
      <c r="AD37" s="558">
        <v>0.91400000000000003</v>
      </c>
      <c r="AE37" s="364">
        <v>0.94399999999999995</v>
      </c>
      <c r="AF37" s="1411">
        <v>0.96699999999999997</v>
      </c>
      <c r="AG37" s="2142">
        <v>1</v>
      </c>
      <c r="AH37" s="2141">
        <v>1</v>
      </c>
      <c r="AI37" s="2141">
        <v>0.99199999999999999</v>
      </c>
      <c r="AJ37" s="2125"/>
      <c r="AK37" s="2146"/>
      <c r="AL37" s="2215"/>
      <c r="AM37" s="1007"/>
    </row>
    <row r="38" spans="1:39" ht="30" x14ac:dyDescent="0.25">
      <c r="A38" s="99"/>
      <c r="B38" s="2039"/>
      <c r="C38" s="597" t="s">
        <v>295</v>
      </c>
      <c r="D38" s="2045" t="s">
        <v>601</v>
      </c>
      <c r="E38" s="591" t="s">
        <v>297</v>
      </c>
      <c r="F38" s="940" t="s">
        <v>565</v>
      </c>
      <c r="G38" s="1789"/>
      <c r="H38" s="1066"/>
      <c r="I38" s="1154"/>
      <c r="J38" s="1055"/>
      <c r="K38" s="1093"/>
      <c r="L38" s="1093"/>
      <c r="M38" s="1093"/>
      <c r="N38" s="1093"/>
      <c r="O38" s="1066"/>
      <c r="P38" s="1066"/>
      <c r="Q38" s="1066"/>
      <c r="R38" s="1066"/>
      <c r="S38" s="1066"/>
      <c r="T38" s="1066"/>
      <c r="U38" s="1066"/>
      <c r="V38" s="1066"/>
      <c r="W38" s="1066"/>
      <c r="X38" s="1066"/>
      <c r="Y38" s="1066"/>
      <c r="Z38" s="1066"/>
      <c r="AA38" s="1054">
        <v>0.90500000000000003</v>
      </c>
      <c r="AB38" s="1054">
        <v>0.97499999999999998</v>
      </c>
      <c r="AC38" s="1054">
        <v>0.95699999999999996</v>
      </c>
      <c r="AD38" s="559">
        <v>0.92</v>
      </c>
      <c r="AE38" s="364">
        <v>0.96299999999999997</v>
      </c>
      <c r="AF38" s="1411">
        <v>0.92900000000000005</v>
      </c>
      <c r="AG38" s="2127">
        <v>0.90700000000000003</v>
      </c>
      <c r="AH38" s="2127">
        <v>0.91900000000000004</v>
      </c>
      <c r="AI38" s="2141">
        <v>0.94799999999999995</v>
      </c>
      <c r="AJ38" s="2098"/>
      <c r="AK38" s="2146"/>
      <c r="AL38" s="2215"/>
      <c r="AM38" s="1007"/>
    </row>
    <row r="39" spans="1:39" ht="30" x14ac:dyDescent="0.25">
      <c r="A39" s="99"/>
      <c r="B39" s="2039"/>
      <c r="C39" s="597" t="s">
        <v>295</v>
      </c>
      <c r="D39" s="2045" t="s">
        <v>603</v>
      </c>
      <c r="E39" s="591" t="s">
        <v>297</v>
      </c>
      <c r="F39" s="940" t="s">
        <v>565</v>
      </c>
      <c r="G39" s="1789"/>
      <c r="H39" s="1066"/>
      <c r="I39" s="1154"/>
      <c r="J39" s="1055"/>
      <c r="K39" s="1093"/>
      <c r="L39" s="1093"/>
      <c r="M39" s="1093"/>
      <c r="N39" s="1093"/>
      <c r="O39" s="1066"/>
      <c r="P39" s="1066"/>
      <c r="Q39" s="1066"/>
      <c r="R39" s="1066"/>
      <c r="S39" s="1066"/>
      <c r="T39" s="1066"/>
      <c r="U39" s="1066"/>
      <c r="V39" s="1066"/>
      <c r="W39" s="1066"/>
      <c r="X39" s="1066"/>
      <c r="Y39" s="1066"/>
      <c r="Z39" s="1066"/>
      <c r="AA39" s="1054">
        <v>0.9</v>
      </c>
      <c r="AB39" s="1054">
        <v>0.83299999999999996</v>
      </c>
      <c r="AC39" s="1054">
        <v>1</v>
      </c>
      <c r="AD39" s="559">
        <v>1</v>
      </c>
      <c r="AE39" s="364">
        <v>1</v>
      </c>
      <c r="AF39" s="1411">
        <v>1</v>
      </c>
      <c r="AG39" s="364">
        <v>1</v>
      </c>
      <c r="AH39" s="364">
        <v>1</v>
      </c>
      <c r="AI39" s="559">
        <v>1</v>
      </c>
      <c r="AJ39" s="2098"/>
      <c r="AK39" s="2146"/>
      <c r="AL39" s="2215"/>
      <c r="AM39" s="1007"/>
    </row>
    <row r="40" spans="1:39" ht="30.75" thickBot="1" x14ac:dyDescent="0.3">
      <c r="A40" s="99"/>
      <c r="B40" s="2039"/>
      <c r="C40" s="412" t="s">
        <v>295</v>
      </c>
      <c r="D40" s="2046" t="s">
        <v>602</v>
      </c>
      <c r="E40" s="2007" t="s">
        <v>297</v>
      </c>
      <c r="F40" s="1924" t="s">
        <v>565</v>
      </c>
      <c r="G40" s="1789"/>
      <c r="H40" s="1104"/>
      <c r="I40" s="1155"/>
      <c r="J40" s="468"/>
      <c r="K40" s="596"/>
      <c r="L40" s="596"/>
      <c r="M40" s="596"/>
      <c r="N40" s="596"/>
      <c r="O40" s="1104"/>
      <c r="P40" s="1104"/>
      <c r="Q40" s="1104"/>
      <c r="R40" s="1104"/>
      <c r="S40" s="1104"/>
      <c r="T40" s="1104"/>
      <c r="U40" s="1104"/>
      <c r="V40" s="1104"/>
      <c r="W40" s="1104"/>
      <c r="X40" s="1104"/>
      <c r="Y40" s="1104"/>
      <c r="Z40" s="1104"/>
      <c r="AA40" s="174">
        <v>1</v>
      </c>
      <c r="AB40" s="174">
        <v>0.90900000000000003</v>
      </c>
      <c r="AC40" s="174">
        <v>1</v>
      </c>
      <c r="AD40" s="814">
        <v>1</v>
      </c>
      <c r="AE40" s="364">
        <v>1</v>
      </c>
      <c r="AF40" s="1411">
        <v>1</v>
      </c>
      <c r="AG40" s="1203">
        <v>1</v>
      </c>
      <c r="AH40" s="1203">
        <v>1</v>
      </c>
      <c r="AI40" s="2255">
        <v>1</v>
      </c>
      <c r="AJ40" s="2098"/>
      <c r="AK40" s="2146"/>
      <c r="AL40" s="2215"/>
      <c r="AM40" s="1007"/>
    </row>
    <row r="41" spans="1:39" s="47" customFormat="1" ht="25.5" customHeight="1" x14ac:dyDescent="0.25">
      <c r="A41" s="71"/>
      <c r="B41" s="2039"/>
      <c r="C41" s="265" t="s">
        <v>295</v>
      </c>
      <c r="D41" s="1022" t="s">
        <v>347</v>
      </c>
      <c r="E41" s="1955" t="s">
        <v>297</v>
      </c>
      <c r="F41" s="939" t="s">
        <v>345</v>
      </c>
      <c r="G41" s="225" t="s">
        <v>582</v>
      </c>
      <c r="H41" s="101">
        <f>SUM(X41:AI41)</f>
        <v>21</v>
      </c>
      <c r="I41" s="273"/>
      <c r="J41" s="216"/>
      <c r="K41" s="134">
        <v>2</v>
      </c>
      <c r="L41" s="134">
        <v>2</v>
      </c>
      <c r="M41" s="134">
        <v>1</v>
      </c>
      <c r="N41" s="134">
        <v>1</v>
      </c>
      <c r="O41" s="134">
        <v>5</v>
      </c>
      <c r="P41" s="134">
        <v>2</v>
      </c>
      <c r="Q41" s="134">
        <v>1</v>
      </c>
      <c r="R41" s="134">
        <v>4</v>
      </c>
      <c r="S41" s="134">
        <v>2</v>
      </c>
      <c r="T41" s="134">
        <v>2</v>
      </c>
      <c r="U41" s="134">
        <v>5</v>
      </c>
      <c r="V41" s="134">
        <v>1</v>
      </c>
      <c r="W41" s="721">
        <v>0</v>
      </c>
      <c r="X41" s="1756">
        <v>5</v>
      </c>
      <c r="Y41" s="55">
        <v>0</v>
      </c>
      <c r="Z41" s="1756">
        <v>1</v>
      </c>
      <c r="AA41" s="1756">
        <v>2</v>
      </c>
      <c r="AB41" s="1756">
        <v>1</v>
      </c>
      <c r="AC41" s="1756">
        <v>3</v>
      </c>
      <c r="AD41" s="123">
        <v>1</v>
      </c>
      <c r="AE41" s="1756">
        <v>1</v>
      </c>
      <c r="AF41" s="1798">
        <v>0</v>
      </c>
      <c r="AG41" s="1791">
        <v>3</v>
      </c>
      <c r="AH41" s="123">
        <v>2</v>
      </c>
      <c r="AI41" s="1756">
        <v>2</v>
      </c>
      <c r="AJ41" s="2092">
        <v>5</v>
      </c>
      <c r="AK41" s="2147">
        <v>0</v>
      </c>
      <c r="AL41" s="2216">
        <v>0</v>
      </c>
      <c r="AM41" s="963"/>
    </row>
    <row r="42" spans="1:39" s="47" customFormat="1" x14ac:dyDescent="0.25">
      <c r="A42" s="71"/>
      <c r="B42" s="2039"/>
      <c r="C42" s="435" t="s">
        <v>295</v>
      </c>
      <c r="D42" s="2047" t="s">
        <v>346</v>
      </c>
      <c r="E42" s="775" t="s">
        <v>297</v>
      </c>
      <c r="F42" s="271"/>
      <c r="G42" s="1789" t="s">
        <v>583</v>
      </c>
      <c r="H42" s="55">
        <f>SUM(X42:AI42)</f>
        <v>0</v>
      </c>
      <c r="I42" s="984"/>
      <c r="J42" s="981"/>
      <c r="K42" s="125">
        <v>0</v>
      </c>
      <c r="L42" s="125">
        <v>0</v>
      </c>
      <c r="M42" s="125">
        <v>0</v>
      </c>
      <c r="N42" s="125">
        <v>0</v>
      </c>
      <c r="O42" s="125">
        <v>1</v>
      </c>
      <c r="P42" s="107">
        <v>0</v>
      </c>
      <c r="Q42" s="107">
        <v>0</v>
      </c>
      <c r="R42" s="125">
        <v>1</v>
      </c>
      <c r="S42" s="55">
        <v>0</v>
      </c>
      <c r="T42" s="107">
        <v>0</v>
      </c>
      <c r="U42" s="125">
        <v>1</v>
      </c>
      <c r="V42" s="107">
        <v>0</v>
      </c>
      <c r="W42" s="848">
        <v>0</v>
      </c>
      <c r="X42" s="55">
        <v>0</v>
      </c>
      <c r="Y42" s="55">
        <v>0</v>
      </c>
      <c r="Z42" s="55">
        <v>0</v>
      </c>
      <c r="AA42" s="55">
        <v>0</v>
      </c>
      <c r="AB42" s="55">
        <v>0</v>
      </c>
      <c r="AC42" s="55">
        <v>0</v>
      </c>
      <c r="AD42" s="578">
        <v>0</v>
      </c>
      <c r="AE42" s="55">
        <v>0</v>
      </c>
      <c r="AF42" s="1798">
        <v>0</v>
      </c>
      <c r="AG42" s="1774">
        <v>0</v>
      </c>
      <c r="AH42" s="578">
        <v>0</v>
      </c>
      <c r="AI42" s="55">
        <v>0</v>
      </c>
      <c r="AJ42" s="2099">
        <v>0</v>
      </c>
      <c r="AK42" s="2147">
        <v>0</v>
      </c>
      <c r="AL42" s="2216">
        <v>0</v>
      </c>
      <c r="AM42" s="1472"/>
    </row>
    <row r="43" spans="1:39" s="47" customFormat="1" ht="31.5" hidden="1" customHeight="1" x14ac:dyDescent="0.25">
      <c r="A43" s="71"/>
      <c r="B43" s="2039"/>
      <c r="C43" s="1769" t="s">
        <v>293</v>
      </c>
      <c r="D43" s="1938" t="s">
        <v>6</v>
      </c>
      <c r="E43" s="775" t="s">
        <v>297</v>
      </c>
      <c r="F43" s="271">
        <v>0</v>
      </c>
      <c r="G43" s="1789"/>
      <c r="H43" s="982"/>
      <c r="I43" s="985"/>
      <c r="J43" s="982"/>
      <c r="K43" s="982"/>
      <c r="L43" s="982"/>
      <c r="M43" s="982"/>
      <c r="N43" s="971">
        <v>1.1000000000000001</v>
      </c>
      <c r="O43" s="1756">
        <v>1.4</v>
      </c>
      <c r="P43" s="55">
        <v>1.4</v>
      </c>
      <c r="Q43" s="55">
        <v>1.1000000000000001</v>
      </c>
      <c r="R43" s="1756">
        <v>0.7</v>
      </c>
      <c r="S43" s="55">
        <v>0.7</v>
      </c>
      <c r="T43" s="303">
        <v>0.7</v>
      </c>
      <c r="U43" s="1756">
        <v>1.1000000000000001</v>
      </c>
      <c r="V43" s="55"/>
      <c r="W43" s="578"/>
      <c r="X43" s="55"/>
      <c r="Y43" s="55"/>
      <c r="Z43" s="55"/>
      <c r="AA43" s="55"/>
      <c r="AB43" s="55"/>
      <c r="AC43" s="55"/>
      <c r="AD43" s="578"/>
      <c r="AE43" s="55"/>
      <c r="AF43" s="1798"/>
      <c r="AG43" s="1774"/>
      <c r="AH43" s="578"/>
      <c r="AI43" s="55"/>
      <c r="AJ43" s="2099"/>
      <c r="AK43" s="2147"/>
      <c r="AL43" s="2216"/>
      <c r="AM43" s="1472"/>
    </row>
    <row r="44" spans="1:39" s="47" customFormat="1" x14ac:dyDescent="0.25">
      <c r="A44" s="71"/>
      <c r="B44" s="2039"/>
      <c r="C44" s="1769" t="s">
        <v>295</v>
      </c>
      <c r="D44" s="2047" t="s">
        <v>348</v>
      </c>
      <c r="E44" s="775" t="s">
        <v>297</v>
      </c>
      <c r="F44" s="271" t="s">
        <v>363</v>
      </c>
      <c r="G44" s="1789">
        <v>0</v>
      </c>
      <c r="H44" s="55">
        <f>SUM(X44:AI44)</f>
        <v>0</v>
      </c>
      <c r="I44" s="985"/>
      <c r="J44" s="982"/>
      <c r="K44" s="970">
        <v>0</v>
      </c>
      <c r="L44" s="970">
        <v>0</v>
      </c>
      <c r="M44" s="970">
        <v>0</v>
      </c>
      <c r="N44" s="970">
        <v>1</v>
      </c>
      <c r="O44" s="1756">
        <v>1</v>
      </c>
      <c r="P44" s="55">
        <v>0</v>
      </c>
      <c r="Q44" s="55">
        <v>0</v>
      </c>
      <c r="R44" s="55">
        <v>0</v>
      </c>
      <c r="S44" s="55">
        <v>0</v>
      </c>
      <c r="T44" s="55">
        <v>0</v>
      </c>
      <c r="U44" s="1756">
        <v>1</v>
      </c>
      <c r="V44" s="55">
        <v>0</v>
      </c>
      <c r="W44" s="578">
        <v>0</v>
      </c>
      <c r="X44" s="55">
        <v>0</v>
      </c>
      <c r="Y44" s="55">
        <v>0</v>
      </c>
      <c r="Z44" s="55">
        <v>0</v>
      </c>
      <c r="AA44" s="55">
        <v>0</v>
      </c>
      <c r="AB44" s="55">
        <v>0</v>
      </c>
      <c r="AC44" s="55">
        <v>0</v>
      </c>
      <c r="AD44" s="578">
        <v>0</v>
      </c>
      <c r="AE44" s="55">
        <v>0</v>
      </c>
      <c r="AF44" s="1798">
        <v>0</v>
      </c>
      <c r="AG44" s="1774">
        <v>0</v>
      </c>
      <c r="AH44" s="578">
        <v>0</v>
      </c>
      <c r="AI44" s="55">
        <v>0</v>
      </c>
      <c r="AJ44" s="2099">
        <v>0</v>
      </c>
      <c r="AK44" s="2147">
        <v>0</v>
      </c>
      <c r="AL44" s="2216">
        <v>0</v>
      </c>
      <c r="AM44" s="1472"/>
    </row>
    <row r="45" spans="1:39" s="47" customFormat="1" ht="31.5" hidden="1" customHeight="1" x14ac:dyDescent="0.25">
      <c r="A45" s="71"/>
      <c r="B45" s="2039"/>
      <c r="C45" s="1769" t="s">
        <v>293</v>
      </c>
      <c r="D45" s="1938" t="s">
        <v>7</v>
      </c>
      <c r="E45" s="591" t="s">
        <v>301</v>
      </c>
      <c r="F45" s="271" t="s">
        <v>52</v>
      </c>
      <c r="G45" s="1789"/>
      <c r="H45" s="982"/>
      <c r="I45" s="985"/>
      <c r="J45" s="982"/>
      <c r="K45" s="982"/>
      <c r="L45" s="982"/>
      <c r="M45" s="982"/>
      <c r="N45" s="972">
        <v>8.6999999999999993</v>
      </c>
      <c r="O45" s="972">
        <v>8</v>
      </c>
      <c r="P45" s="972">
        <v>7.4</v>
      </c>
      <c r="Q45" s="972">
        <v>5.6</v>
      </c>
      <c r="R45" s="972">
        <v>6.7</v>
      </c>
      <c r="S45" s="972">
        <v>7.1</v>
      </c>
      <c r="T45" s="304">
        <v>7.1</v>
      </c>
      <c r="U45" s="972">
        <v>7.2</v>
      </c>
      <c r="V45" s="982"/>
      <c r="W45" s="676"/>
      <c r="X45" s="1015"/>
      <c r="Y45" s="1015"/>
      <c r="Z45" s="1015"/>
      <c r="AA45" s="1015"/>
      <c r="AB45" s="1015"/>
      <c r="AC45" s="1015"/>
      <c r="AD45" s="676"/>
      <c r="AE45" s="1323"/>
      <c r="AF45" s="1420"/>
      <c r="AG45" s="1832"/>
      <c r="AH45" s="1867"/>
      <c r="AI45" s="1847"/>
      <c r="AJ45" s="1847"/>
      <c r="AK45" s="1847"/>
      <c r="AL45" s="1420"/>
      <c r="AM45" s="1472"/>
    </row>
    <row r="46" spans="1:39" s="47" customFormat="1" ht="32.25" hidden="1" customHeight="1" thickBot="1" x14ac:dyDescent="0.3">
      <c r="A46" s="71"/>
      <c r="B46" s="2039"/>
      <c r="C46" s="597" t="s">
        <v>293</v>
      </c>
      <c r="D46" s="2041" t="s">
        <v>19</v>
      </c>
      <c r="E46" s="776" t="s">
        <v>301</v>
      </c>
      <c r="F46" s="965" t="s">
        <v>584</v>
      </c>
      <c r="G46" s="229"/>
      <c r="H46" s="982"/>
      <c r="I46" s="986"/>
      <c r="J46" s="983"/>
      <c r="K46" s="983"/>
      <c r="L46" s="983"/>
      <c r="M46" s="983"/>
      <c r="N46" s="660">
        <v>126.7</v>
      </c>
      <c r="O46" s="995">
        <v>126.7</v>
      </c>
      <c r="P46" s="995">
        <v>128.4</v>
      </c>
      <c r="Q46" s="995">
        <v>126.6</v>
      </c>
      <c r="R46" s="995">
        <v>122.9</v>
      </c>
      <c r="S46" s="738">
        <v>120.1</v>
      </c>
      <c r="T46" s="305">
        <v>118.1</v>
      </c>
      <c r="U46" s="995">
        <v>117.5</v>
      </c>
      <c r="V46" s="913"/>
      <c r="W46" s="1017"/>
      <c r="X46" s="1015"/>
      <c r="Y46" s="1015"/>
      <c r="Z46" s="1015"/>
      <c r="AA46" s="1015"/>
      <c r="AB46" s="1015"/>
      <c r="AC46" s="1015"/>
      <c r="AD46" s="676"/>
      <c r="AE46" s="1323"/>
      <c r="AF46" s="1420"/>
      <c r="AG46" s="1832"/>
      <c r="AH46" s="1867"/>
      <c r="AI46" s="1847"/>
      <c r="AJ46" s="1847"/>
      <c r="AK46" s="1847"/>
      <c r="AL46" s="1420"/>
      <c r="AM46" s="1472"/>
    </row>
    <row r="47" spans="1:39" s="47" customFormat="1" ht="16.5" thickBot="1" x14ac:dyDescent="0.3">
      <c r="A47" s="71"/>
      <c r="B47" s="2040"/>
      <c r="C47" s="412" t="s">
        <v>295</v>
      </c>
      <c r="D47" s="1940" t="s">
        <v>598</v>
      </c>
      <c r="E47" s="2007" t="s">
        <v>297</v>
      </c>
      <c r="F47" s="280"/>
      <c r="G47" s="226"/>
      <c r="H47" s="983">
        <f>SUM(Q47:AB47)</f>
        <v>45</v>
      </c>
      <c r="I47" s="979"/>
      <c r="J47" s="980"/>
      <c r="K47" s="980"/>
      <c r="L47" s="980"/>
      <c r="M47" s="980"/>
      <c r="N47" s="1027"/>
      <c r="O47" s="1028">
        <v>3</v>
      </c>
      <c r="P47" s="1029">
        <v>4</v>
      </c>
      <c r="Q47" s="1029">
        <v>1</v>
      </c>
      <c r="R47" s="1029">
        <v>2</v>
      </c>
      <c r="S47" s="1030">
        <v>2</v>
      </c>
      <c r="T47" s="977">
        <v>7</v>
      </c>
      <c r="U47" s="1029">
        <v>2</v>
      </c>
      <c r="V47" s="1029">
        <v>4</v>
      </c>
      <c r="W47" s="1031">
        <v>5</v>
      </c>
      <c r="X47" s="1005">
        <v>5</v>
      </c>
      <c r="Y47" s="1005">
        <v>6</v>
      </c>
      <c r="Z47" s="1005">
        <v>3</v>
      </c>
      <c r="AA47" s="1005">
        <v>1</v>
      </c>
      <c r="AB47" s="1005">
        <v>7</v>
      </c>
      <c r="AC47" s="1005">
        <v>6</v>
      </c>
      <c r="AD47" s="123">
        <v>5</v>
      </c>
      <c r="AE47" s="1326">
        <v>1</v>
      </c>
      <c r="AF47" s="1371">
        <v>6</v>
      </c>
      <c r="AG47" s="1528">
        <v>11</v>
      </c>
      <c r="AH47" s="123">
        <v>6</v>
      </c>
      <c r="AI47" s="1756">
        <v>6</v>
      </c>
      <c r="AJ47" s="2092">
        <v>9</v>
      </c>
      <c r="AK47" s="2128">
        <v>6</v>
      </c>
      <c r="AL47" s="2218">
        <v>0</v>
      </c>
      <c r="AM47" s="1472"/>
    </row>
    <row r="48" spans="1:39" ht="31.5" x14ac:dyDescent="0.25">
      <c r="A48" s="99"/>
      <c r="B48" s="2363" t="s">
        <v>322</v>
      </c>
      <c r="C48" s="265" t="s">
        <v>293</v>
      </c>
      <c r="D48" s="256" t="s">
        <v>11</v>
      </c>
      <c r="E48" s="775" t="s">
        <v>301</v>
      </c>
      <c r="F48" s="279"/>
      <c r="G48" s="169" t="s">
        <v>586</v>
      </c>
      <c r="H48" s="928"/>
      <c r="I48" s="169"/>
      <c r="J48" s="83"/>
      <c r="K48" s="520"/>
      <c r="L48" s="520"/>
      <c r="M48" s="520"/>
      <c r="N48" s="84">
        <v>97.17</v>
      </c>
      <c r="O48" s="1026">
        <v>97.49</v>
      </c>
      <c r="P48" s="974">
        <v>97.52</v>
      </c>
      <c r="Q48" s="974">
        <v>98.04</v>
      </c>
      <c r="R48" s="974">
        <v>98.51</v>
      </c>
      <c r="S48" s="974">
        <v>98.47</v>
      </c>
      <c r="T48" s="677"/>
      <c r="U48" s="981"/>
      <c r="V48" s="981"/>
      <c r="W48" s="878"/>
      <c r="X48" s="678"/>
      <c r="Y48" s="678"/>
      <c r="Z48" s="678"/>
      <c r="AA48" s="678"/>
      <c r="AB48" s="678"/>
      <c r="AC48" s="678"/>
      <c r="AD48" s="1381"/>
      <c r="AE48" s="678"/>
      <c r="AF48" s="1400"/>
      <c r="AG48" s="1833"/>
      <c r="AH48" s="1381"/>
      <c r="AI48" s="678"/>
      <c r="AJ48" s="678"/>
      <c r="AK48" s="678"/>
      <c r="AL48" s="1400"/>
      <c r="AM48" s="862"/>
    </row>
    <row r="49" spans="1:51" ht="31.5" x14ac:dyDescent="0.25">
      <c r="A49" s="99"/>
      <c r="B49" s="2364"/>
      <c r="C49" s="1769" t="s">
        <v>293</v>
      </c>
      <c r="D49" s="255" t="s">
        <v>59</v>
      </c>
      <c r="E49" s="591" t="s">
        <v>301</v>
      </c>
      <c r="F49" s="271"/>
      <c r="G49" s="1789" t="s">
        <v>586</v>
      </c>
      <c r="H49" s="919"/>
      <c r="I49" s="519"/>
      <c r="J49" s="586"/>
      <c r="K49" s="521"/>
      <c r="L49" s="521"/>
      <c r="M49" s="521"/>
      <c r="N49" s="518">
        <v>96.05</v>
      </c>
      <c r="O49" s="662">
        <v>96.54</v>
      </c>
      <c r="P49" s="513">
        <v>96.85</v>
      </c>
      <c r="Q49" s="513">
        <v>97.78</v>
      </c>
      <c r="R49" s="513">
        <v>98.27</v>
      </c>
      <c r="S49" s="513">
        <v>98.68</v>
      </c>
      <c r="T49" s="739"/>
      <c r="U49" s="521"/>
      <c r="V49" s="521"/>
      <c r="W49" s="676"/>
      <c r="X49" s="678"/>
      <c r="Y49" s="678"/>
      <c r="Z49" s="678"/>
      <c r="AA49" s="678"/>
      <c r="AB49" s="678"/>
      <c r="AC49" s="678"/>
      <c r="AD49" s="1381"/>
      <c r="AE49" s="678"/>
      <c r="AF49" s="1400"/>
      <c r="AG49" s="1833"/>
      <c r="AH49" s="1381"/>
      <c r="AI49" s="678"/>
      <c r="AJ49" s="678"/>
      <c r="AK49" s="678"/>
      <c r="AL49" s="1400"/>
      <c r="AM49" s="862"/>
    </row>
    <row r="50" spans="1:51" ht="31.5" x14ac:dyDescent="0.25">
      <c r="A50" s="99"/>
      <c r="B50" s="2364"/>
      <c r="C50" s="1769" t="s">
        <v>293</v>
      </c>
      <c r="D50" s="255" t="s">
        <v>60</v>
      </c>
      <c r="E50" s="591" t="s">
        <v>301</v>
      </c>
      <c r="F50" s="271"/>
      <c r="G50" s="1789" t="s">
        <v>587</v>
      </c>
      <c r="H50" s="919"/>
      <c r="I50" s="519"/>
      <c r="J50" s="586"/>
      <c r="K50" s="521"/>
      <c r="L50" s="521"/>
      <c r="M50" s="521"/>
      <c r="N50" s="518">
        <v>109.32</v>
      </c>
      <c r="O50" s="662">
        <v>107.5</v>
      </c>
      <c r="P50" s="513">
        <v>104.32</v>
      </c>
      <c r="Q50" s="513">
        <v>100.61</v>
      </c>
      <c r="R50" s="513">
        <v>100.74</v>
      </c>
      <c r="S50" s="513">
        <v>96.56</v>
      </c>
      <c r="T50" s="739"/>
      <c r="U50" s="521"/>
      <c r="V50" s="521"/>
      <c r="W50" s="676"/>
      <c r="X50" s="678"/>
      <c r="Y50" s="678"/>
      <c r="Z50" s="678"/>
      <c r="AA50" s="678"/>
      <c r="AB50" s="678"/>
      <c r="AC50" s="678"/>
      <c r="AD50" s="1381"/>
      <c r="AE50" s="678"/>
      <c r="AF50" s="1400"/>
      <c r="AG50" s="1833"/>
      <c r="AH50" s="1381"/>
      <c r="AI50" s="678"/>
      <c r="AJ50" s="678"/>
      <c r="AK50" s="678"/>
      <c r="AL50" s="1400"/>
      <c r="AM50" s="862"/>
    </row>
    <row r="51" spans="1:51" ht="32.25" thickBot="1" x14ac:dyDescent="0.3">
      <c r="A51" s="99"/>
      <c r="B51" s="2365"/>
      <c r="C51" s="412" t="s">
        <v>293</v>
      </c>
      <c r="D51" s="1936" t="s">
        <v>14</v>
      </c>
      <c r="E51" s="776" t="s">
        <v>301</v>
      </c>
      <c r="F51" s="965"/>
      <c r="G51" s="1789" t="s">
        <v>588</v>
      </c>
      <c r="H51" s="929"/>
      <c r="I51" s="229"/>
      <c r="J51" s="85"/>
      <c r="K51" s="91"/>
      <c r="L51" s="91"/>
      <c r="M51" s="91"/>
      <c r="N51" s="120">
        <v>0.91</v>
      </c>
      <c r="O51" s="663">
        <v>0.9</v>
      </c>
      <c r="P51" s="610">
        <v>0.9</v>
      </c>
      <c r="Q51" s="610">
        <v>9.5000000000000001E-2</v>
      </c>
      <c r="R51" s="610">
        <v>9.5000000000000001E-2</v>
      </c>
      <c r="S51" s="610">
        <v>9.6000000000000002E-2</v>
      </c>
      <c r="T51" s="740">
        <v>9.5000000000000001E-2</v>
      </c>
      <c r="U51" s="610">
        <v>8.8999999999999996E-2</v>
      </c>
      <c r="V51" s="91"/>
      <c r="W51" s="1017"/>
      <c r="X51" s="678"/>
      <c r="Y51" s="678"/>
      <c r="Z51" s="678"/>
      <c r="AA51" s="678"/>
      <c r="AB51" s="678"/>
      <c r="AC51" s="678"/>
      <c r="AD51" s="1381"/>
      <c r="AE51" s="678"/>
      <c r="AF51" s="1400"/>
      <c r="AG51" s="1833"/>
      <c r="AH51" s="1381"/>
      <c r="AI51" s="678"/>
      <c r="AJ51" s="678"/>
      <c r="AK51" s="678"/>
      <c r="AL51" s="1400"/>
      <c r="AM51" s="862"/>
    </row>
    <row r="52" spans="1:51" ht="15.75" customHeight="1" x14ac:dyDescent="0.25">
      <c r="A52" s="99"/>
      <c r="B52" s="2343" t="s">
        <v>62</v>
      </c>
      <c r="C52" s="265" t="s">
        <v>295</v>
      </c>
      <c r="D52" s="1941" t="s">
        <v>305</v>
      </c>
      <c r="E52" s="777" t="s">
        <v>297</v>
      </c>
      <c r="F52" s="939" t="s">
        <v>134</v>
      </c>
      <c r="G52" s="1789" t="s">
        <v>589</v>
      </c>
      <c r="H52" s="930">
        <f>SUM(O52:Z52)</f>
        <v>424</v>
      </c>
      <c r="I52" s="274"/>
      <c r="J52" s="101"/>
      <c r="K52" s="93">
        <v>26</v>
      </c>
      <c r="L52" s="93">
        <v>44</v>
      </c>
      <c r="M52" s="93">
        <v>53</v>
      </c>
      <c r="N52" s="118">
        <v>64</v>
      </c>
      <c r="O52" s="661">
        <v>44</v>
      </c>
      <c r="P52" s="875">
        <v>42</v>
      </c>
      <c r="Q52" s="875">
        <v>44</v>
      </c>
      <c r="R52" s="875">
        <v>46</v>
      </c>
      <c r="S52" s="101">
        <v>29</v>
      </c>
      <c r="T52" s="101">
        <v>38</v>
      </c>
      <c r="U52" s="101">
        <v>33</v>
      </c>
      <c r="V52" s="101">
        <v>41</v>
      </c>
      <c r="W52" s="721">
        <v>25</v>
      </c>
      <c r="X52" s="55">
        <v>33</v>
      </c>
      <c r="Y52" s="55">
        <v>26</v>
      </c>
      <c r="Z52" s="55">
        <v>23</v>
      </c>
      <c r="AA52" s="55">
        <v>40</v>
      </c>
      <c r="AB52" s="55">
        <v>34</v>
      </c>
      <c r="AC52" s="55">
        <v>37</v>
      </c>
      <c r="AD52" s="578">
        <v>42</v>
      </c>
      <c r="AE52" s="55">
        <v>45</v>
      </c>
      <c r="AF52" s="1374">
        <v>30</v>
      </c>
      <c r="AG52" s="1524">
        <v>42</v>
      </c>
      <c r="AH52" s="578">
        <v>34</v>
      </c>
      <c r="AI52" s="55">
        <v>21</v>
      </c>
      <c r="AJ52" s="2099">
        <v>34</v>
      </c>
      <c r="AK52" s="2147">
        <v>30</v>
      </c>
      <c r="AL52" s="2216">
        <v>23</v>
      </c>
      <c r="AM52" s="862"/>
    </row>
    <row r="53" spans="1:51" x14ac:dyDescent="0.25">
      <c r="A53" s="99"/>
      <c r="B53" s="2344"/>
      <c r="C53" s="1769" t="s">
        <v>295</v>
      </c>
      <c r="D53" s="1757" t="s">
        <v>257</v>
      </c>
      <c r="E53" s="656" t="s">
        <v>297</v>
      </c>
      <c r="F53" s="271"/>
      <c r="G53" s="1789"/>
      <c r="H53" s="508">
        <f>SUM(O53:Z53)</f>
        <v>603</v>
      </c>
      <c r="I53" s="864"/>
      <c r="J53" s="855"/>
      <c r="K53" s="855">
        <v>64</v>
      </c>
      <c r="L53" s="855">
        <v>68</v>
      </c>
      <c r="M53" s="855">
        <v>71</v>
      </c>
      <c r="N53" s="863">
        <v>92</v>
      </c>
      <c r="O53" s="854">
        <v>58</v>
      </c>
      <c r="P53" s="855">
        <v>77</v>
      </c>
      <c r="Q53" s="855">
        <v>72</v>
      </c>
      <c r="R53" s="855">
        <v>87</v>
      </c>
      <c r="S53" s="855">
        <v>72</v>
      </c>
      <c r="T53" s="855">
        <v>62</v>
      </c>
      <c r="U53" s="855">
        <v>27</v>
      </c>
      <c r="V53" s="855">
        <v>33</v>
      </c>
      <c r="W53" s="123">
        <v>26</v>
      </c>
      <c r="X53" s="1001">
        <v>28</v>
      </c>
      <c r="Y53" s="1001">
        <v>39</v>
      </c>
      <c r="Z53" s="1001">
        <v>22</v>
      </c>
      <c r="AA53" s="1001">
        <v>41</v>
      </c>
      <c r="AB53" s="1001">
        <v>63</v>
      </c>
      <c r="AC53" s="450">
        <v>56</v>
      </c>
      <c r="AD53" s="551">
        <v>81</v>
      </c>
      <c r="AE53" s="450">
        <v>84</v>
      </c>
      <c r="AF53" s="1401">
        <v>71</v>
      </c>
      <c r="AG53" s="1387">
        <v>71</v>
      </c>
      <c r="AH53" s="551">
        <v>84</v>
      </c>
      <c r="AI53" s="450">
        <v>54</v>
      </c>
      <c r="AJ53" s="450">
        <v>47</v>
      </c>
      <c r="AK53" s="450">
        <v>63</v>
      </c>
      <c r="AL53" s="1401">
        <v>69</v>
      </c>
      <c r="AM53" s="1472"/>
    </row>
    <row r="54" spans="1:51" ht="31.5" hidden="1" customHeight="1" x14ac:dyDescent="0.25">
      <c r="A54" s="99"/>
      <c r="B54" s="2344"/>
      <c r="C54" s="1769" t="s">
        <v>355</v>
      </c>
      <c r="D54" s="1942" t="s">
        <v>356</v>
      </c>
      <c r="E54" s="656" t="s">
        <v>357</v>
      </c>
      <c r="F54" s="271">
        <v>40.4</v>
      </c>
      <c r="G54" s="1789"/>
      <c r="H54" s="919"/>
      <c r="I54" s="868"/>
      <c r="J54" s="867"/>
      <c r="K54" s="867"/>
      <c r="L54" s="867"/>
      <c r="M54" s="867"/>
      <c r="N54" s="676"/>
      <c r="O54" s="2346">
        <v>36</v>
      </c>
      <c r="P54" s="2347"/>
      <c r="Q54" s="2347"/>
      <c r="R54" s="2347">
        <v>37.6</v>
      </c>
      <c r="S54" s="2347"/>
      <c r="T54" s="2347"/>
      <c r="U54" s="2345"/>
      <c r="V54" s="2345"/>
      <c r="W54" s="2350"/>
      <c r="X54" s="2345"/>
      <c r="Y54" s="2345"/>
      <c r="Z54" s="1000"/>
      <c r="AA54" s="1000"/>
      <c r="AB54" s="1000"/>
      <c r="AC54" s="1000"/>
      <c r="AD54" s="1322"/>
      <c r="AE54" s="1320"/>
      <c r="AF54" s="464"/>
      <c r="AG54" s="1531"/>
      <c r="AH54" s="1768"/>
      <c r="AI54" s="1767"/>
      <c r="AJ54" s="2095"/>
      <c r="AK54" s="2132"/>
      <c r="AL54" s="464"/>
      <c r="AM54" s="1472"/>
    </row>
    <row r="55" spans="1:51" ht="31.5" hidden="1" customHeight="1" x14ac:dyDescent="0.25">
      <c r="A55" s="99"/>
      <c r="B55" s="2344"/>
      <c r="C55" s="1769" t="s">
        <v>359</v>
      </c>
      <c r="D55" s="1942" t="s">
        <v>358</v>
      </c>
      <c r="E55" s="656" t="s">
        <v>357</v>
      </c>
      <c r="F55" s="271">
        <v>27.8</v>
      </c>
      <c r="G55" s="1789"/>
      <c r="H55" s="919"/>
      <c r="I55" s="868"/>
      <c r="J55" s="867"/>
      <c r="K55" s="867"/>
      <c r="L55" s="867"/>
      <c r="M55" s="867"/>
      <c r="N55" s="676"/>
      <c r="O55" s="2346">
        <v>25.4</v>
      </c>
      <c r="P55" s="2347"/>
      <c r="Q55" s="2347"/>
      <c r="R55" s="2347">
        <v>26.5</v>
      </c>
      <c r="S55" s="2347"/>
      <c r="T55" s="2347"/>
      <c r="U55" s="2345"/>
      <c r="V55" s="2345"/>
      <c r="W55" s="2350"/>
      <c r="X55" s="2345"/>
      <c r="Y55" s="2345"/>
      <c r="Z55" s="1000"/>
      <c r="AA55" s="1000"/>
      <c r="AB55" s="1000"/>
      <c r="AC55" s="1000"/>
      <c r="AD55" s="1322"/>
      <c r="AE55" s="1320"/>
      <c r="AF55" s="464"/>
      <c r="AG55" s="1531"/>
      <c r="AH55" s="1768"/>
      <c r="AI55" s="1767"/>
      <c r="AJ55" s="2095"/>
      <c r="AK55" s="2132"/>
      <c r="AL55" s="464"/>
      <c r="AM55" s="1472"/>
    </row>
    <row r="56" spans="1:51" x14ac:dyDescent="0.25">
      <c r="A56" s="99"/>
      <c r="B56" s="2344"/>
      <c r="C56" s="1769" t="s">
        <v>295</v>
      </c>
      <c r="D56" s="255" t="s">
        <v>304</v>
      </c>
      <c r="E56" s="656" t="s">
        <v>297</v>
      </c>
      <c r="F56" s="271"/>
      <c r="G56" s="1789" t="s">
        <v>590</v>
      </c>
      <c r="H56" s="931"/>
      <c r="I56" s="858"/>
      <c r="J56" s="861"/>
      <c r="K56" s="184">
        <f>K57/K58</f>
        <v>0.3235294117647059</v>
      </c>
      <c r="L56" s="184">
        <f>L57/L58</f>
        <v>0.28205128205128205</v>
      </c>
      <c r="M56" s="184">
        <f>M57/M58</f>
        <v>0.34146341463414637</v>
      </c>
      <c r="N56" s="717">
        <f>N57/N58</f>
        <v>0.15873015873015872</v>
      </c>
      <c r="O56" s="745">
        <f>O57/O58</f>
        <v>0.17499999999999999</v>
      </c>
      <c r="P56" s="184">
        <f t="shared" ref="P56:V56" si="4">P57/P58</f>
        <v>0.34782608695652173</v>
      </c>
      <c r="Q56" s="184">
        <f t="shared" si="4"/>
        <v>0.44444444444444442</v>
      </c>
      <c r="R56" s="81">
        <f t="shared" si="4"/>
        <v>0.58064516129032262</v>
      </c>
      <c r="S56" s="184">
        <f t="shared" si="4"/>
        <v>0.35135135135135137</v>
      </c>
      <c r="T56" s="184">
        <f t="shared" si="4"/>
        <v>0.26315789473684209</v>
      </c>
      <c r="U56" s="81">
        <f t="shared" si="4"/>
        <v>0.5</v>
      </c>
      <c r="V56" s="81">
        <f t="shared" si="4"/>
        <v>0.72727272727272729</v>
      </c>
      <c r="W56" s="840">
        <v>0.8</v>
      </c>
      <c r="X56" s="81">
        <v>0.82</v>
      </c>
      <c r="Y56" s="81">
        <v>0.82</v>
      </c>
      <c r="Z56" s="184">
        <v>0.67</v>
      </c>
      <c r="AA56" s="184">
        <v>0.7</v>
      </c>
      <c r="AB56" s="184">
        <v>0.77</v>
      </c>
      <c r="AC56" s="1045">
        <v>0.7</v>
      </c>
      <c r="AD56" s="1382">
        <v>0.87</v>
      </c>
      <c r="AE56" s="960">
        <v>0.87</v>
      </c>
      <c r="AF56" s="1533">
        <v>0.82</v>
      </c>
      <c r="AG56" s="1834">
        <v>0.97799999999999998</v>
      </c>
      <c r="AH56" s="1382">
        <v>0.89400000000000002</v>
      </c>
      <c r="AI56" s="960">
        <v>0.94</v>
      </c>
      <c r="AJ56" s="960">
        <v>0.66700000000000004</v>
      </c>
      <c r="AK56" s="960">
        <v>0.88500000000000001</v>
      </c>
      <c r="AL56" s="1533">
        <v>0.92900000000000005</v>
      </c>
      <c r="AM56" s="1472"/>
      <c r="AO56" s="705"/>
      <c r="AP56" s="705"/>
      <c r="AQ56" s="705"/>
      <c r="AR56" s="705"/>
      <c r="AS56" s="705"/>
      <c r="AT56" s="705"/>
      <c r="AU56" s="705"/>
      <c r="AV56" s="705"/>
      <c r="AW56" s="705"/>
      <c r="AX56" s="705"/>
      <c r="AY56" s="705"/>
    </row>
    <row r="57" spans="1:51" ht="15.75" hidden="1" customHeight="1" x14ac:dyDescent="0.25">
      <c r="A57" s="99"/>
      <c r="B57" s="2344"/>
      <c r="C57" s="1769" t="s">
        <v>295</v>
      </c>
      <c r="D57" s="255" t="s">
        <v>306</v>
      </c>
      <c r="E57" s="656" t="s">
        <v>297</v>
      </c>
      <c r="F57" s="271"/>
      <c r="G57" s="1789"/>
      <c r="H57" s="932">
        <f>SUM(N57:Y57)</f>
        <v>216</v>
      </c>
      <c r="I57" s="275"/>
      <c r="J57" s="122"/>
      <c r="K57" s="70">
        <v>11</v>
      </c>
      <c r="L57" s="70">
        <v>11</v>
      </c>
      <c r="M57" s="70">
        <v>14</v>
      </c>
      <c r="N57" s="741">
        <v>10</v>
      </c>
      <c r="O57" s="746">
        <v>7</v>
      </c>
      <c r="P57" s="70">
        <v>16</v>
      </c>
      <c r="Q57" s="70">
        <v>20</v>
      </c>
      <c r="R57" s="70">
        <v>18</v>
      </c>
      <c r="S57" s="70">
        <v>13</v>
      </c>
      <c r="T57" s="70">
        <v>5</v>
      </c>
      <c r="U57" s="70">
        <v>18</v>
      </c>
      <c r="V57" s="855">
        <v>24</v>
      </c>
      <c r="W57" s="676">
        <v>37</v>
      </c>
      <c r="X57" s="1001">
        <v>28</v>
      </c>
      <c r="Y57" s="1001">
        <v>20</v>
      </c>
      <c r="Z57" s="1001"/>
      <c r="AA57" s="1001"/>
      <c r="AB57" s="1001"/>
      <c r="AC57" s="1001"/>
      <c r="AD57" s="1330"/>
      <c r="AE57" s="1321"/>
      <c r="AF57" s="1420"/>
      <c r="AG57" s="1832"/>
      <c r="AH57" s="1867"/>
      <c r="AI57" s="1847"/>
      <c r="AJ57" s="1847"/>
      <c r="AK57" s="1847"/>
      <c r="AL57" s="1420"/>
      <c r="AM57" s="1472"/>
      <c r="AO57" s="706"/>
      <c r="AP57" s="706"/>
      <c r="AQ57" s="706"/>
      <c r="AR57" s="706"/>
      <c r="AS57" s="706"/>
      <c r="AT57" s="706"/>
      <c r="AU57" s="706"/>
      <c r="AV57" s="706"/>
      <c r="AW57" s="538"/>
      <c r="AX57" s="538"/>
      <c r="AY57" s="538"/>
    </row>
    <row r="58" spans="1:51" s="42" customFormat="1" ht="15.75" hidden="1" customHeight="1" x14ac:dyDescent="0.25">
      <c r="A58" s="121"/>
      <c r="B58" s="2344"/>
      <c r="C58" s="1769" t="s">
        <v>295</v>
      </c>
      <c r="D58" s="255" t="s">
        <v>344</v>
      </c>
      <c r="E58" s="712"/>
      <c r="F58" s="940"/>
      <c r="G58" s="1792"/>
      <c r="H58" s="932">
        <f>SUM(N58:Y58)</f>
        <v>460</v>
      </c>
      <c r="I58" s="275"/>
      <c r="J58" s="122"/>
      <c r="K58" s="122">
        <v>34</v>
      </c>
      <c r="L58" s="122">
        <v>39</v>
      </c>
      <c r="M58" s="122">
        <v>41</v>
      </c>
      <c r="N58" s="548">
        <v>63</v>
      </c>
      <c r="O58" s="747">
        <v>40</v>
      </c>
      <c r="P58" s="122">
        <v>46</v>
      </c>
      <c r="Q58" s="122">
        <v>45</v>
      </c>
      <c r="R58" s="122">
        <v>31</v>
      </c>
      <c r="S58" s="122">
        <v>37</v>
      </c>
      <c r="T58" s="122">
        <v>19</v>
      </c>
      <c r="U58" s="122">
        <v>36</v>
      </c>
      <c r="V58" s="860">
        <v>33</v>
      </c>
      <c r="W58" s="676">
        <v>46</v>
      </c>
      <c r="X58" s="1005">
        <v>33</v>
      </c>
      <c r="Y58" s="1005">
        <v>31</v>
      </c>
      <c r="Z58" s="1005"/>
      <c r="AA58" s="1005"/>
      <c r="AB58" s="1005"/>
      <c r="AC58" s="1005"/>
      <c r="AD58" s="123"/>
      <c r="AE58" s="1326"/>
      <c r="AF58" s="1420"/>
      <c r="AG58" s="1832"/>
      <c r="AH58" s="1867"/>
      <c r="AI58" s="1847"/>
      <c r="AJ58" s="1847"/>
      <c r="AK58" s="1847"/>
      <c r="AL58" s="1420"/>
      <c r="AM58" s="1472"/>
    </row>
    <row r="59" spans="1:51" s="42" customFormat="1" ht="31.5" hidden="1" customHeight="1" x14ac:dyDescent="0.25">
      <c r="A59" s="121"/>
      <c r="B59" s="2344"/>
      <c r="C59" s="1769" t="s">
        <v>359</v>
      </c>
      <c r="D59" s="1939" t="s">
        <v>360</v>
      </c>
      <c r="E59" s="712" t="s">
        <v>357</v>
      </c>
      <c r="F59" s="1909">
        <v>0.32600000000000001</v>
      </c>
      <c r="G59" s="1794"/>
      <c r="H59" s="933"/>
      <c r="I59" s="276"/>
      <c r="J59" s="133"/>
      <c r="K59" s="133"/>
      <c r="L59" s="133"/>
      <c r="M59" s="133"/>
      <c r="N59" s="742"/>
      <c r="O59" s="2348">
        <v>0.22600000000000001</v>
      </c>
      <c r="P59" s="2349"/>
      <c r="Q59" s="2349"/>
      <c r="R59" s="2349">
        <v>0.22800000000000001</v>
      </c>
      <c r="S59" s="2349"/>
      <c r="T59" s="2349"/>
      <c r="U59" s="2345"/>
      <c r="V59" s="2345"/>
      <c r="W59" s="2350"/>
      <c r="X59" s="2345"/>
      <c r="Y59" s="2345"/>
      <c r="Z59" s="1000"/>
      <c r="AA59" s="1000"/>
      <c r="AB59" s="1000"/>
      <c r="AC59" s="1000"/>
      <c r="AD59" s="1322"/>
      <c r="AE59" s="1320"/>
      <c r="AF59" s="1420"/>
      <c r="AG59" s="1832"/>
      <c r="AH59" s="1867"/>
      <c r="AI59" s="1847"/>
      <c r="AJ59" s="1847"/>
      <c r="AK59" s="1847"/>
      <c r="AL59" s="1420"/>
      <c r="AM59" s="1472"/>
    </row>
    <row r="60" spans="1:51" s="42" customFormat="1" ht="31.5" hidden="1" customHeight="1" x14ac:dyDescent="0.25">
      <c r="A60" s="121"/>
      <c r="B60" s="2344"/>
      <c r="C60" s="1769" t="s">
        <v>359</v>
      </c>
      <c r="D60" s="1939" t="s">
        <v>361</v>
      </c>
      <c r="E60" s="712" t="s">
        <v>357</v>
      </c>
      <c r="F60" s="1909">
        <v>0.29199999999999998</v>
      </c>
      <c r="G60" s="1794"/>
      <c r="H60" s="933"/>
      <c r="I60" s="276"/>
      <c r="J60" s="133"/>
      <c r="K60" s="133"/>
      <c r="L60" s="133"/>
      <c r="M60" s="133"/>
      <c r="N60" s="742"/>
      <c r="O60" s="2404">
        <v>0.497</v>
      </c>
      <c r="P60" s="2405"/>
      <c r="Q60" s="2405"/>
      <c r="R60" s="2349">
        <v>0.56169999999999998</v>
      </c>
      <c r="S60" s="2349"/>
      <c r="T60" s="2349"/>
      <c r="U60" s="2345"/>
      <c r="V60" s="2345"/>
      <c r="W60" s="2350"/>
      <c r="X60" s="2345"/>
      <c r="Y60" s="2345"/>
      <c r="Z60" s="1000"/>
      <c r="AA60" s="1000"/>
      <c r="AB60" s="1000"/>
      <c r="AC60" s="1000"/>
      <c r="AD60" s="1322"/>
      <c r="AE60" s="1320"/>
      <c r="AF60" s="1420"/>
      <c r="AG60" s="1832"/>
      <c r="AH60" s="1867"/>
      <c r="AI60" s="1847"/>
      <c r="AJ60" s="1847"/>
      <c r="AK60" s="1847"/>
      <c r="AL60" s="1420"/>
      <c r="AM60" s="1472"/>
    </row>
    <row r="61" spans="1:51" x14ac:dyDescent="0.25">
      <c r="A61" s="99"/>
      <c r="B61" s="2344"/>
      <c r="C61" s="1769" t="s">
        <v>295</v>
      </c>
      <c r="D61" s="255" t="s">
        <v>307</v>
      </c>
      <c r="E61" s="656" t="s">
        <v>297</v>
      </c>
      <c r="F61" s="271"/>
      <c r="G61" s="1789" t="s">
        <v>50</v>
      </c>
      <c r="H61" s="934">
        <f>SUM(O61:Z61)</f>
        <v>7</v>
      </c>
      <c r="I61" s="277"/>
      <c r="J61" s="185"/>
      <c r="K61" s="185">
        <v>2</v>
      </c>
      <c r="L61" s="185">
        <v>1</v>
      </c>
      <c r="M61" s="185">
        <v>0</v>
      </c>
      <c r="N61" s="743">
        <v>1</v>
      </c>
      <c r="O61" s="748">
        <v>2</v>
      </c>
      <c r="P61" s="185">
        <v>0</v>
      </c>
      <c r="Q61" s="185">
        <v>2</v>
      </c>
      <c r="R61" s="185">
        <v>1</v>
      </c>
      <c r="S61" s="185">
        <v>0</v>
      </c>
      <c r="T61" s="185">
        <v>0</v>
      </c>
      <c r="U61" s="185">
        <v>0</v>
      </c>
      <c r="V61" s="55">
        <v>1</v>
      </c>
      <c r="W61" s="578">
        <v>0</v>
      </c>
      <c r="X61" s="55">
        <v>0</v>
      </c>
      <c r="Y61" s="55">
        <v>1</v>
      </c>
      <c r="Z61" s="55">
        <v>0</v>
      </c>
      <c r="AA61" s="55">
        <v>0</v>
      </c>
      <c r="AB61" s="55">
        <v>1</v>
      </c>
      <c r="AC61" s="55">
        <v>0</v>
      </c>
      <c r="AD61" s="578">
        <v>1</v>
      </c>
      <c r="AE61" s="55">
        <v>0</v>
      </c>
      <c r="AF61" s="1374">
        <v>0</v>
      </c>
      <c r="AG61" s="1524">
        <v>2</v>
      </c>
      <c r="AH61" s="578">
        <v>1</v>
      </c>
      <c r="AI61" s="55">
        <v>1</v>
      </c>
      <c r="AJ61" s="2099">
        <v>0</v>
      </c>
      <c r="AK61" s="2147">
        <v>1</v>
      </c>
      <c r="AL61" s="2216">
        <v>0</v>
      </c>
      <c r="AM61" s="1472"/>
    </row>
    <row r="62" spans="1:51" x14ac:dyDescent="0.25">
      <c r="A62" s="99"/>
      <c r="B62" s="2344"/>
      <c r="C62" s="1769" t="s">
        <v>295</v>
      </c>
      <c r="D62" s="255" t="s">
        <v>308</v>
      </c>
      <c r="E62" s="656" t="s">
        <v>297</v>
      </c>
      <c r="F62" s="271"/>
      <c r="G62" s="1789"/>
      <c r="H62" s="935"/>
      <c r="I62" s="278"/>
      <c r="J62" s="70"/>
      <c r="K62" s="70">
        <v>2</v>
      </c>
      <c r="L62" s="70">
        <v>3</v>
      </c>
      <c r="M62" s="70">
        <v>3</v>
      </c>
      <c r="N62" s="741">
        <v>4</v>
      </c>
      <c r="O62" s="746">
        <v>5</v>
      </c>
      <c r="P62" s="70">
        <v>5</v>
      </c>
      <c r="Q62" s="70">
        <v>6</v>
      </c>
      <c r="R62" s="70">
        <v>6</v>
      </c>
      <c r="S62" s="70">
        <v>6</v>
      </c>
      <c r="T62" s="70">
        <v>6</v>
      </c>
      <c r="U62" s="70">
        <v>6</v>
      </c>
      <c r="V62" s="855">
        <v>6</v>
      </c>
      <c r="W62" s="123">
        <v>6</v>
      </c>
      <c r="X62" s="1001">
        <v>5</v>
      </c>
      <c r="Y62" s="1001">
        <v>6</v>
      </c>
      <c r="Z62" s="1001">
        <v>6</v>
      </c>
      <c r="AA62" s="1001">
        <v>6</v>
      </c>
      <c r="AB62" s="1001">
        <v>7</v>
      </c>
      <c r="AC62" s="1001">
        <v>4</v>
      </c>
      <c r="AD62" s="1330">
        <v>5</v>
      </c>
      <c r="AE62" s="1321">
        <v>5</v>
      </c>
      <c r="AF62" s="1371">
        <v>5</v>
      </c>
      <c r="AG62" s="1528">
        <v>7</v>
      </c>
      <c r="AH62" s="123">
        <v>5</v>
      </c>
      <c r="AI62" s="1756">
        <v>6</v>
      </c>
      <c r="AJ62" s="2092">
        <v>6</v>
      </c>
      <c r="AK62" s="2128">
        <v>7</v>
      </c>
      <c r="AL62" s="2218">
        <v>6</v>
      </c>
      <c r="AM62" s="1472"/>
    </row>
    <row r="63" spans="1:51" x14ac:dyDescent="0.25">
      <c r="A63" s="99"/>
      <c r="B63" s="2344"/>
      <c r="C63" s="1769" t="s">
        <v>295</v>
      </c>
      <c r="D63" s="255" t="s">
        <v>594</v>
      </c>
      <c r="E63" s="656" t="s">
        <v>297</v>
      </c>
      <c r="F63" s="279" t="s">
        <v>565</v>
      </c>
      <c r="G63" s="1789"/>
      <c r="H63" s="935"/>
      <c r="I63" s="278"/>
      <c r="J63" s="70"/>
      <c r="K63" s="70"/>
      <c r="L63" s="70"/>
      <c r="M63" s="70"/>
      <c r="N63" s="741"/>
      <c r="O63" s="947"/>
      <c r="P63" s="948"/>
      <c r="Q63" s="540"/>
      <c r="R63" s="820">
        <v>0.86</v>
      </c>
      <c r="S63" s="820">
        <v>0.84</v>
      </c>
      <c r="T63" s="820">
        <v>0.83</v>
      </c>
      <c r="U63" s="463">
        <v>0.85799999999999998</v>
      </c>
      <c r="V63" s="463">
        <v>0.74199999999999999</v>
      </c>
      <c r="W63" s="1050">
        <v>0.85399999999999998</v>
      </c>
      <c r="X63" s="820">
        <v>0.78</v>
      </c>
      <c r="Y63" s="463">
        <v>0.73399999999999999</v>
      </c>
      <c r="Z63" s="463">
        <v>0.81599999999999995</v>
      </c>
      <c r="AA63" s="463">
        <v>0.71399999999999997</v>
      </c>
      <c r="AB63" s="463">
        <v>0.72170000000000001</v>
      </c>
      <c r="AC63" s="463">
        <v>0.85199999999999998</v>
      </c>
      <c r="AD63" s="1050">
        <v>0.79300000000000004</v>
      </c>
      <c r="AE63" s="463">
        <v>0.77300000000000002</v>
      </c>
      <c r="AF63" s="1402">
        <v>0.81889999999999996</v>
      </c>
      <c r="AG63" s="1835">
        <v>0.77700000000000002</v>
      </c>
      <c r="AH63" s="1050">
        <v>0.73</v>
      </c>
      <c r="AI63" s="321">
        <v>0.69799999999999995</v>
      </c>
      <c r="AJ63" s="463">
        <v>0.72370000000000001</v>
      </c>
      <c r="AK63" s="463">
        <v>0.80289999999999995</v>
      </c>
      <c r="AL63" s="1402">
        <v>0.81399999999999995</v>
      </c>
      <c r="AM63" s="1472"/>
    </row>
    <row r="64" spans="1:51" x14ac:dyDescent="0.25">
      <c r="A64" s="99"/>
      <c r="B64" s="2344"/>
      <c r="C64" s="1769" t="s">
        <v>295</v>
      </c>
      <c r="D64" s="255" t="s">
        <v>595</v>
      </c>
      <c r="E64" s="656" t="s">
        <v>297</v>
      </c>
      <c r="F64" s="279" t="s">
        <v>565</v>
      </c>
      <c r="G64" s="1789"/>
      <c r="H64" s="935"/>
      <c r="I64" s="278"/>
      <c r="J64" s="70"/>
      <c r="K64" s="70"/>
      <c r="L64" s="70"/>
      <c r="M64" s="70"/>
      <c r="N64" s="741"/>
      <c r="O64" s="947"/>
      <c r="P64" s="948"/>
      <c r="Q64" s="540"/>
      <c r="R64" s="821">
        <v>0.16</v>
      </c>
      <c r="S64" s="821">
        <v>0.18</v>
      </c>
      <c r="T64" s="321">
        <v>0.26100000000000001</v>
      </c>
      <c r="U64" s="321">
        <v>0.22800000000000001</v>
      </c>
      <c r="V64" s="321">
        <v>0.23799999999999999</v>
      </c>
      <c r="W64" s="888">
        <v>0.3</v>
      </c>
      <c r="X64" s="821">
        <v>0.28000000000000003</v>
      </c>
      <c r="Y64" s="321">
        <v>0.27200000000000002</v>
      </c>
      <c r="Z64" s="321">
        <v>0.27500000000000002</v>
      </c>
      <c r="AA64" s="321">
        <v>0.308</v>
      </c>
      <c r="AB64" s="321">
        <v>0.42170000000000002</v>
      </c>
      <c r="AC64" s="463">
        <v>0.72399999999999998</v>
      </c>
      <c r="AD64" s="1918">
        <v>0.69</v>
      </c>
      <c r="AE64" s="321">
        <v>0.63500000000000001</v>
      </c>
      <c r="AF64" s="1402">
        <v>0.70469999999999999</v>
      </c>
      <c r="AG64" s="2036">
        <v>0.65500000000000003</v>
      </c>
      <c r="AH64" s="1918">
        <v>0.60499999999999998</v>
      </c>
      <c r="AI64" s="321">
        <v>0.57899999999999996</v>
      </c>
      <c r="AJ64" s="321">
        <v>0.61119999999999997</v>
      </c>
      <c r="AK64" s="463">
        <v>0.70289999999999997</v>
      </c>
      <c r="AL64" s="1402">
        <v>0.70499999999999996</v>
      </c>
      <c r="AM64" s="1472"/>
    </row>
    <row r="65" spans="1:39" x14ac:dyDescent="0.25">
      <c r="A65" s="99"/>
      <c r="B65" s="2344"/>
      <c r="C65" s="1769" t="s">
        <v>295</v>
      </c>
      <c r="D65" s="255" t="s">
        <v>679</v>
      </c>
      <c r="E65" s="239" t="s">
        <v>297</v>
      </c>
      <c r="F65" s="279" t="s">
        <v>565</v>
      </c>
      <c r="G65" s="1789"/>
      <c r="H65" s="2035"/>
      <c r="I65" s="278"/>
      <c r="J65" s="70"/>
      <c r="K65" s="70"/>
      <c r="L65" s="70"/>
      <c r="M65" s="70"/>
      <c r="N65" s="741"/>
      <c r="O65" s="947"/>
      <c r="P65" s="948"/>
      <c r="Q65" s="540"/>
      <c r="R65" s="307"/>
      <c r="S65" s="307"/>
      <c r="T65" s="1808"/>
      <c r="U65" s="1808"/>
      <c r="V65" s="1808"/>
      <c r="W65" s="1282"/>
      <c r="X65" s="307"/>
      <c r="Y65" s="1808"/>
      <c r="Z65" s="1808"/>
      <c r="AA65" s="1808"/>
      <c r="AB65" s="1808"/>
      <c r="AC65" s="1808"/>
      <c r="AD65" s="1795"/>
      <c r="AE65" s="1808"/>
      <c r="AF65" s="1797"/>
      <c r="AG65" s="1796"/>
      <c r="AH65" s="1795"/>
      <c r="AI65" s="321">
        <v>0.40200000000000002</v>
      </c>
      <c r="AJ65" s="321">
        <v>0.43</v>
      </c>
      <c r="AK65" s="321">
        <v>0.53800000000000003</v>
      </c>
      <c r="AL65" s="2270">
        <v>0.55400000000000005</v>
      </c>
      <c r="AM65" s="1472"/>
    </row>
    <row r="66" spans="1:39" x14ac:dyDescent="0.25">
      <c r="A66" s="99"/>
      <c r="B66" s="2344"/>
      <c r="C66" s="1769" t="s">
        <v>295</v>
      </c>
      <c r="D66" s="255" t="s">
        <v>607</v>
      </c>
      <c r="E66" s="656" t="s">
        <v>297</v>
      </c>
      <c r="F66" s="271"/>
      <c r="G66" s="1789"/>
      <c r="H66" s="70"/>
      <c r="I66" s="278"/>
      <c r="J66" s="70"/>
      <c r="K66" s="70"/>
      <c r="L66" s="70"/>
      <c r="M66" s="70"/>
      <c r="N66" s="741"/>
      <c r="O66" s="1308"/>
      <c r="P66" s="133"/>
      <c r="Q66" s="1123"/>
      <c r="R66" s="307"/>
      <c r="S66" s="307"/>
      <c r="T66" s="1150"/>
      <c r="U66" s="1150"/>
      <c r="V66" s="1150"/>
      <c r="W66" s="1282"/>
      <c r="X66" s="307"/>
      <c r="Y66" s="1150"/>
      <c r="Z66" s="1150"/>
      <c r="AA66" s="350">
        <v>12</v>
      </c>
      <c r="AB66" s="350">
        <v>13</v>
      </c>
      <c r="AC66" s="350">
        <v>11</v>
      </c>
      <c r="AD66" s="815">
        <v>7</v>
      </c>
      <c r="AE66" s="350">
        <v>15</v>
      </c>
      <c r="AF66" s="1403">
        <v>12</v>
      </c>
      <c r="AG66" s="1836">
        <v>15</v>
      </c>
      <c r="AH66" s="815">
        <v>11</v>
      </c>
      <c r="AI66" s="350">
        <v>6</v>
      </c>
      <c r="AJ66" s="350">
        <v>9</v>
      </c>
      <c r="AK66" s="350">
        <v>13</v>
      </c>
      <c r="AL66" s="1403">
        <v>5</v>
      </c>
      <c r="AM66" s="1472"/>
    </row>
    <row r="67" spans="1:39" x14ac:dyDescent="0.25">
      <c r="A67" s="99"/>
      <c r="B67" s="2344"/>
      <c r="C67" s="1769" t="s">
        <v>295</v>
      </c>
      <c r="D67" s="255" t="s">
        <v>309</v>
      </c>
      <c r="E67" s="656" t="s">
        <v>297</v>
      </c>
      <c r="F67" s="271" t="s">
        <v>195</v>
      </c>
      <c r="G67" s="1788" t="s">
        <v>591</v>
      </c>
      <c r="H67" s="81">
        <f>H68/H69</f>
        <v>0.26597295674794891</v>
      </c>
      <c r="I67" s="866"/>
      <c r="J67" s="856"/>
      <c r="K67" s="75">
        <f>K68/K69</f>
        <v>0.21500503524672709</v>
      </c>
      <c r="L67" s="75">
        <f>L68/L69</f>
        <v>0.28391167192429023</v>
      </c>
      <c r="M67" s="75">
        <f>M68/M69</f>
        <v>0.29857560262965671</v>
      </c>
      <c r="N67" s="870">
        <f t="shared" ref="N67:Y67" si="5">N68/N69</f>
        <v>0.28564593301435409</v>
      </c>
      <c r="O67" s="749">
        <f t="shared" si="5"/>
        <v>0.33273284092956223</v>
      </c>
      <c r="P67" s="81">
        <f t="shared" si="5"/>
        <v>0.28725701943844495</v>
      </c>
      <c r="Q67" s="81">
        <f t="shared" si="5"/>
        <v>0.2623561821422784</v>
      </c>
      <c r="R67" s="81">
        <f t="shared" si="5"/>
        <v>0.3074346952444742</v>
      </c>
      <c r="S67" s="81">
        <f t="shared" si="5"/>
        <v>0.28391537944929485</v>
      </c>
      <c r="T67" s="81">
        <f t="shared" si="5"/>
        <v>0.25560375994215473</v>
      </c>
      <c r="U67" s="81">
        <f t="shared" si="5"/>
        <v>0.22388059701492538</v>
      </c>
      <c r="V67" s="81">
        <f t="shared" si="5"/>
        <v>0.27541093592754107</v>
      </c>
      <c r="W67" s="840">
        <f t="shared" si="5"/>
        <v>0.2607219442458899</v>
      </c>
      <c r="X67" s="184">
        <f t="shared" si="5"/>
        <v>0.19805630026809651</v>
      </c>
      <c r="Y67" s="81">
        <f t="shared" si="5"/>
        <v>0.24095954171142142</v>
      </c>
      <c r="Z67" s="81">
        <f>Z68/Z69</f>
        <v>0.2638015967385765</v>
      </c>
      <c r="AA67" s="81">
        <v>0.19500000000000001</v>
      </c>
      <c r="AB67" s="81">
        <v>0.26100000000000001</v>
      </c>
      <c r="AC67" s="81">
        <v>0.23699999999999999</v>
      </c>
      <c r="AD67" s="840">
        <v>0.16700000000000001</v>
      </c>
      <c r="AE67" s="1390">
        <v>0.23799999999999999</v>
      </c>
      <c r="AF67" s="1404">
        <v>0.20300000000000001</v>
      </c>
      <c r="AG67" s="1837">
        <v>0.189</v>
      </c>
      <c r="AH67" s="1868">
        <v>0.221</v>
      </c>
      <c r="AI67" s="1390">
        <v>0.182</v>
      </c>
      <c r="AJ67" s="1390">
        <v>0.109</v>
      </c>
      <c r="AK67" s="1390">
        <v>0.20499999999999999</v>
      </c>
      <c r="AL67" s="1404">
        <v>0.22500000000000001</v>
      </c>
      <c r="AM67" s="1472"/>
    </row>
    <row r="68" spans="1:39" ht="15.75" hidden="1" customHeight="1" x14ac:dyDescent="0.25">
      <c r="A68" s="99"/>
      <c r="B68" s="2344"/>
      <c r="C68" s="1769" t="s">
        <v>295</v>
      </c>
      <c r="D68" s="255" t="s">
        <v>313</v>
      </c>
      <c r="E68" s="656"/>
      <c r="F68" s="271"/>
      <c r="G68" s="1788"/>
      <c r="H68" s="906">
        <f>SUM(O68:Z68)</f>
        <v>18608</v>
      </c>
      <c r="I68" s="864"/>
      <c r="J68" s="855"/>
      <c r="K68" s="76">
        <v>1281</v>
      </c>
      <c r="L68" s="77">
        <v>1710</v>
      </c>
      <c r="M68" s="855">
        <v>1635</v>
      </c>
      <c r="N68" s="863">
        <v>1791</v>
      </c>
      <c r="O68" s="750">
        <v>1847</v>
      </c>
      <c r="P68" s="186">
        <v>1729</v>
      </c>
      <c r="Q68" s="187">
        <v>1619</v>
      </c>
      <c r="R68" s="187">
        <v>1836</v>
      </c>
      <c r="S68" s="187">
        <v>1691</v>
      </c>
      <c r="T68" s="188">
        <v>1414</v>
      </c>
      <c r="U68" s="187">
        <v>1290</v>
      </c>
      <c r="V68" s="187">
        <v>1642</v>
      </c>
      <c r="W68" s="791">
        <v>1459</v>
      </c>
      <c r="X68" s="1001">
        <v>1182</v>
      </c>
      <c r="Y68" s="1001">
        <v>1346</v>
      </c>
      <c r="Z68" s="1001">
        <v>1553</v>
      </c>
      <c r="AA68" s="1001"/>
      <c r="AB68" s="1001"/>
      <c r="AC68" s="1001"/>
      <c r="AD68" s="1330"/>
      <c r="AE68" s="1321"/>
      <c r="AF68" s="1420"/>
      <c r="AG68" s="1832"/>
      <c r="AH68" s="1867"/>
      <c r="AI68" s="1847"/>
      <c r="AJ68" s="1847"/>
      <c r="AK68" s="1847"/>
      <c r="AL68" s="1420"/>
      <c r="AM68" s="1472"/>
    </row>
    <row r="69" spans="1:39" ht="15.75" hidden="1" customHeight="1" x14ac:dyDescent="0.25">
      <c r="A69" s="99"/>
      <c r="B69" s="2344"/>
      <c r="C69" s="1769" t="s">
        <v>295</v>
      </c>
      <c r="D69" s="255" t="s">
        <v>314</v>
      </c>
      <c r="E69" s="656"/>
      <c r="F69" s="271"/>
      <c r="G69" s="1788"/>
      <c r="H69" s="906">
        <f>SUM(O69:Z69)</f>
        <v>69962</v>
      </c>
      <c r="I69" s="864"/>
      <c r="J69" s="855"/>
      <c r="K69" s="79">
        <v>5958</v>
      </c>
      <c r="L69" s="80">
        <v>6023</v>
      </c>
      <c r="M69" s="855">
        <v>5476</v>
      </c>
      <c r="N69" s="863">
        <v>6270</v>
      </c>
      <c r="O69" s="750">
        <v>5551</v>
      </c>
      <c r="P69" s="186">
        <v>6019</v>
      </c>
      <c r="Q69" s="187">
        <v>6171</v>
      </c>
      <c r="R69" s="187">
        <v>5972</v>
      </c>
      <c r="S69" s="187">
        <v>5956</v>
      </c>
      <c r="T69" s="188">
        <v>5532</v>
      </c>
      <c r="U69" s="187">
        <v>5762</v>
      </c>
      <c r="V69" s="187">
        <v>5962</v>
      </c>
      <c r="W69" s="791">
        <v>5596</v>
      </c>
      <c r="X69" s="1001">
        <v>5968</v>
      </c>
      <c r="Y69" s="1001">
        <v>5586</v>
      </c>
      <c r="Z69" s="1001">
        <v>5887</v>
      </c>
      <c r="AA69" s="1001"/>
      <c r="AB69" s="1001"/>
      <c r="AC69" s="1001"/>
      <c r="AD69" s="1330"/>
      <c r="AE69" s="1321"/>
      <c r="AF69" s="1420"/>
      <c r="AG69" s="1832"/>
      <c r="AH69" s="1867"/>
      <c r="AI69" s="1847"/>
      <c r="AJ69" s="1847"/>
      <c r="AK69" s="1847"/>
      <c r="AL69" s="1420"/>
      <c r="AM69" s="1472"/>
    </row>
    <row r="70" spans="1:39" x14ac:dyDescent="0.25">
      <c r="A70" s="99"/>
      <c r="B70" s="2344"/>
      <c r="C70" s="1769" t="s">
        <v>295</v>
      </c>
      <c r="D70" s="255" t="s">
        <v>310</v>
      </c>
      <c r="E70" s="656" t="s">
        <v>297</v>
      </c>
      <c r="F70" s="271" t="s">
        <v>196</v>
      </c>
      <c r="G70" s="1788" t="s">
        <v>196</v>
      </c>
      <c r="H70" s="911"/>
      <c r="I70" s="864"/>
      <c r="J70" s="855"/>
      <c r="K70" s="69">
        <v>0.96</v>
      </c>
      <c r="L70" s="69">
        <v>0.97</v>
      </c>
      <c r="M70" s="69">
        <v>0.96</v>
      </c>
      <c r="N70" s="552">
        <v>0.98</v>
      </c>
      <c r="O70" s="752">
        <v>0.99</v>
      </c>
      <c r="P70" s="753">
        <v>0.99</v>
      </c>
      <c r="Q70" s="753">
        <v>0.99</v>
      </c>
      <c r="R70" s="753">
        <v>0.99</v>
      </c>
      <c r="S70" s="753">
        <v>0.98</v>
      </c>
      <c r="T70" s="753">
        <v>0.98</v>
      </c>
      <c r="U70" s="753">
        <v>0.98</v>
      </c>
      <c r="V70" s="753">
        <v>0.99</v>
      </c>
      <c r="W70" s="1008">
        <v>0.98</v>
      </c>
      <c r="X70" s="753">
        <v>0.98</v>
      </c>
      <c r="Y70" s="753">
        <v>0.98</v>
      </c>
      <c r="Z70" s="753">
        <v>0.98</v>
      </c>
      <c r="AA70" s="753">
        <v>0.97</v>
      </c>
      <c r="AB70" s="753">
        <v>0.98</v>
      </c>
      <c r="AC70" s="753">
        <v>0.98</v>
      </c>
      <c r="AD70" s="1329">
        <v>0.99</v>
      </c>
      <c r="AE70" s="753">
        <v>0.99</v>
      </c>
      <c r="AF70" s="1534">
        <v>0.98</v>
      </c>
      <c r="AG70" s="1849">
        <v>0.98</v>
      </c>
      <c r="AH70" s="2109">
        <v>0.98</v>
      </c>
      <c r="AI70" s="753">
        <v>0.98</v>
      </c>
      <c r="AJ70" s="753">
        <v>0.98</v>
      </c>
      <c r="AK70" s="2138"/>
      <c r="AL70" s="2221"/>
      <c r="AM70" s="1472"/>
    </row>
    <row r="71" spans="1:39" s="47" customFormat="1" x14ac:dyDescent="0.25">
      <c r="A71" s="71"/>
      <c r="B71" s="2344"/>
      <c r="C71" s="1769" t="s">
        <v>295</v>
      </c>
      <c r="D71" s="255" t="s">
        <v>311</v>
      </c>
      <c r="E71" s="656" t="s">
        <v>297</v>
      </c>
      <c r="F71" s="271" t="s">
        <v>197</v>
      </c>
      <c r="G71" s="1788" t="s">
        <v>592</v>
      </c>
      <c r="H71" s="184">
        <f>H72/H73</f>
        <v>2.4531703111529118E-2</v>
      </c>
      <c r="I71" s="1336"/>
      <c r="J71" s="75"/>
      <c r="K71" s="75">
        <f>K72/K73</f>
        <v>2.4085557652556842E-2</v>
      </c>
      <c r="L71" s="75">
        <f t="shared" ref="L71:Z71" si="6">L72/L73</f>
        <v>2.726781857451404E-2</v>
      </c>
      <c r="M71" s="75">
        <f t="shared" si="6"/>
        <v>4.3210489718883478E-2</v>
      </c>
      <c r="N71" s="1335">
        <f t="shared" si="6"/>
        <v>3.7033919703728643E-2</v>
      </c>
      <c r="O71" s="745">
        <f t="shared" si="6"/>
        <v>3.4123307198859587E-2</v>
      </c>
      <c r="P71" s="184">
        <f t="shared" si="6"/>
        <v>2.4908722109533467E-2</v>
      </c>
      <c r="Q71" s="184">
        <f t="shared" si="6"/>
        <v>2.0258127756902469E-2</v>
      </c>
      <c r="R71" s="184">
        <f t="shared" si="6"/>
        <v>3.5403875289051909E-2</v>
      </c>
      <c r="S71" s="184">
        <f t="shared" si="6"/>
        <v>3.0462007107801659E-2</v>
      </c>
      <c r="T71" s="184">
        <f t="shared" si="6"/>
        <v>1.5181070307861928E-2</v>
      </c>
      <c r="U71" s="184">
        <f t="shared" si="6"/>
        <v>2.8468880006525817E-2</v>
      </c>
      <c r="V71" s="184">
        <f t="shared" si="6"/>
        <v>2.8614591664445035E-2</v>
      </c>
      <c r="W71" s="717">
        <f t="shared" si="6"/>
        <v>2.6388409796481545E-2</v>
      </c>
      <c r="X71" s="184">
        <f t="shared" si="6"/>
        <v>1.249889974474078E-2</v>
      </c>
      <c r="Y71" s="184">
        <f t="shared" si="6"/>
        <v>2.4313199961711496E-2</v>
      </c>
      <c r="Z71" s="184">
        <f t="shared" si="6"/>
        <v>1.2965541246084232E-2</v>
      </c>
      <c r="AA71" s="184">
        <v>0.02</v>
      </c>
      <c r="AB71" s="184">
        <v>4.1000000000000002E-2</v>
      </c>
      <c r="AC71" s="184">
        <v>1.0999999999999999E-2</v>
      </c>
      <c r="AD71" s="717">
        <v>1.7399999999999999E-2</v>
      </c>
      <c r="AE71" s="1391">
        <v>4.9000000000000002E-2</v>
      </c>
      <c r="AF71" s="1405">
        <v>3.5000000000000003E-2</v>
      </c>
      <c r="AG71" s="1838">
        <v>4.5999999999999999E-2</v>
      </c>
      <c r="AH71" s="1869">
        <v>5.6000000000000001E-2</v>
      </c>
      <c r="AI71" s="1391">
        <v>3.6999999999999998E-2</v>
      </c>
      <c r="AJ71" s="1391">
        <v>1.0999999999999999E-2</v>
      </c>
      <c r="AK71" s="1391">
        <v>6.8000000000000005E-2</v>
      </c>
      <c r="AL71" s="1405">
        <v>4.9000000000000002E-2</v>
      </c>
      <c r="AM71" s="1472"/>
    </row>
    <row r="72" spans="1:39" ht="15.75" hidden="1" customHeight="1" x14ac:dyDescent="0.25">
      <c r="A72" s="99"/>
      <c r="B72" s="2344"/>
      <c r="C72" s="1769"/>
      <c r="D72" s="255" t="s">
        <v>315</v>
      </c>
      <c r="E72" s="656" t="s">
        <v>297</v>
      </c>
      <c r="F72" s="271"/>
      <c r="G72" s="1788"/>
      <c r="H72" s="906">
        <f>SUM(O72:Z72)</f>
        <v>3443</v>
      </c>
      <c r="I72" s="864"/>
      <c r="J72" s="855"/>
      <c r="K72" s="82">
        <v>268</v>
      </c>
      <c r="L72" s="74">
        <v>303</v>
      </c>
      <c r="M72" s="74">
        <v>435</v>
      </c>
      <c r="N72" s="744">
        <v>440</v>
      </c>
      <c r="O72" s="751">
        <v>383</v>
      </c>
      <c r="P72" s="73">
        <v>307</v>
      </c>
      <c r="Q72" s="74">
        <v>248</v>
      </c>
      <c r="R72" s="74">
        <v>444</v>
      </c>
      <c r="S72" s="74">
        <v>360</v>
      </c>
      <c r="T72" s="86">
        <v>179</v>
      </c>
      <c r="U72" s="74">
        <v>349</v>
      </c>
      <c r="V72" s="74">
        <v>322</v>
      </c>
      <c r="W72" s="123">
        <v>306</v>
      </c>
      <c r="X72" s="1001">
        <v>142</v>
      </c>
      <c r="Y72" s="1001">
        <v>254</v>
      </c>
      <c r="Z72" s="1001">
        <v>149</v>
      </c>
      <c r="AA72" s="1001"/>
      <c r="AB72" s="1001"/>
      <c r="AC72" s="1001"/>
      <c r="AD72" s="1330"/>
      <c r="AE72" s="1321"/>
      <c r="AF72" s="1420"/>
      <c r="AG72" s="1832"/>
      <c r="AH72" s="1867"/>
      <c r="AI72" s="1847"/>
      <c r="AJ72" s="1847"/>
      <c r="AK72" s="1847"/>
      <c r="AL72" s="1420"/>
      <c r="AM72" s="1472"/>
    </row>
    <row r="73" spans="1:39" ht="15.75" hidden="1" customHeight="1" x14ac:dyDescent="0.25">
      <c r="A73" s="99"/>
      <c r="B73" s="2344"/>
      <c r="C73" s="1769"/>
      <c r="D73" s="255" t="s">
        <v>316</v>
      </c>
      <c r="E73" s="656" t="s">
        <v>297</v>
      </c>
      <c r="F73" s="271"/>
      <c r="G73" s="1788"/>
      <c r="H73" s="906">
        <f>SUM(O73:Z73)</f>
        <v>140349</v>
      </c>
      <c r="I73" s="864"/>
      <c r="J73" s="855"/>
      <c r="K73" s="82">
        <v>11127</v>
      </c>
      <c r="L73" s="74">
        <v>11112</v>
      </c>
      <c r="M73" s="74">
        <v>10067</v>
      </c>
      <c r="N73" s="744">
        <v>11881</v>
      </c>
      <c r="O73" s="751">
        <v>11224</v>
      </c>
      <c r="P73" s="73">
        <v>12325</v>
      </c>
      <c r="Q73" s="74">
        <v>12242</v>
      </c>
      <c r="R73" s="74">
        <v>12541</v>
      </c>
      <c r="S73" s="74">
        <v>11818</v>
      </c>
      <c r="T73" s="86">
        <v>11791</v>
      </c>
      <c r="U73" s="74">
        <v>12259</v>
      </c>
      <c r="V73" s="74">
        <v>11253</v>
      </c>
      <c r="W73" s="123">
        <v>11596</v>
      </c>
      <c r="X73" s="1001">
        <v>11361</v>
      </c>
      <c r="Y73" s="1001">
        <v>10447</v>
      </c>
      <c r="Z73" s="1001">
        <v>11492</v>
      </c>
      <c r="AA73" s="1001"/>
      <c r="AB73" s="1001"/>
      <c r="AC73" s="1001"/>
      <c r="AD73" s="1330"/>
      <c r="AE73" s="1321"/>
      <c r="AF73" s="1420"/>
      <c r="AG73" s="1832"/>
      <c r="AH73" s="1867"/>
      <c r="AI73" s="1847"/>
      <c r="AJ73" s="1847"/>
      <c r="AK73" s="1847"/>
      <c r="AL73" s="1420"/>
      <c r="AM73" s="1472"/>
    </row>
    <row r="74" spans="1:39" ht="15.75" customHeight="1" thickBot="1" x14ac:dyDescent="0.3">
      <c r="A74" s="99"/>
      <c r="B74" s="2344"/>
      <c r="C74" s="412" t="s">
        <v>295</v>
      </c>
      <c r="D74" s="1943" t="s">
        <v>312</v>
      </c>
      <c r="E74" s="657" t="s">
        <v>297</v>
      </c>
      <c r="F74" s="280" t="s">
        <v>198</v>
      </c>
      <c r="G74" s="230" t="s">
        <v>198</v>
      </c>
      <c r="H74" s="913"/>
      <c r="I74" s="229"/>
      <c r="J74" s="85"/>
      <c r="K74" s="89">
        <v>0.9</v>
      </c>
      <c r="L74" s="89">
        <v>0.93</v>
      </c>
      <c r="M74" s="89">
        <v>0.9</v>
      </c>
      <c r="N74" s="690">
        <v>0.9</v>
      </c>
      <c r="O74" s="1318">
        <v>0.92</v>
      </c>
      <c r="P74" s="1319">
        <v>0.93</v>
      </c>
      <c r="Q74" s="1202">
        <v>0.9</v>
      </c>
      <c r="R74" s="1202">
        <v>0.9</v>
      </c>
      <c r="S74" s="1202">
        <v>0.89</v>
      </c>
      <c r="T74" s="309">
        <v>0.83</v>
      </c>
      <c r="U74" s="309">
        <v>0.87</v>
      </c>
      <c r="V74" s="309">
        <v>0.92</v>
      </c>
      <c r="W74" s="903">
        <v>0.89</v>
      </c>
      <c r="X74" s="820">
        <v>0.92</v>
      </c>
      <c r="Y74" s="820">
        <v>0.9</v>
      </c>
      <c r="Z74" s="820">
        <v>0.92</v>
      </c>
      <c r="AA74" s="753">
        <v>0.88</v>
      </c>
      <c r="AB74" s="753">
        <v>0.94</v>
      </c>
      <c r="AC74" s="753">
        <v>0.91</v>
      </c>
      <c r="AD74" s="1329">
        <v>0.94</v>
      </c>
      <c r="AE74" s="753">
        <v>0.91</v>
      </c>
      <c r="AF74" s="1534">
        <v>0.95</v>
      </c>
      <c r="AG74" s="1849">
        <v>0.98</v>
      </c>
      <c r="AH74" s="2109">
        <v>0.98</v>
      </c>
      <c r="AI74" s="753">
        <v>0.98</v>
      </c>
      <c r="AJ74" s="753">
        <v>0.96</v>
      </c>
      <c r="AK74" s="2138"/>
      <c r="AL74" s="2221"/>
      <c r="AM74" s="1472"/>
    </row>
    <row r="75" spans="1:39" x14ac:dyDescent="0.25">
      <c r="A75" s="99"/>
      <c r="B75" s="2344"/>
      <c r="C75" s="2372" t="s">
        <v>321</v>
      </c>
      <c r="D75" s="2369" t="s">
        <v>474</v>
      </c>
      <c r="E75" s="2375" t="s">
        <v>473</v>
      </c>
      <c r="F75" s="2377" t="s">
        <v>464</v>
      </c>
      <c r="G75" s="2378"/>
      <c r="H75" s="2379"/>
      <c r="I75" s="2379"/>
      <c r="J75" s="2379"/>
      <c r="K75" s="2379"/>
      <c r="L75" s="2379"/>
      <c r="M75" s="2379"/>
      <c r="N75" s="2379"/>
      <c r="O75" s="2379"/>
      <c r="P75" s="2379"/>
      <c r="Q75" s="2379"/>
      <c r="R75" s="2379"/>
      <c r="S75" s="2380"/>
      <c r="T75" s="2366">
        <v>2</v>
      </c>
      <c r="U75" s="2367"/>
      <c r="V75" s="2367"/>
      <c r="W75" s="2368"/>
      <c r="X75" s="2389"/>
      <c r="Y75" s="2390"/>
      <c r="Z75" s="2390"/>
      <c r="AA75" s="2390"/>
      <c r="AB75" s="2390"/>
      <c r="AC75" s="2390"/>
      <c r="AD75" s="2390"/>
      <c r="AE75" s="2390"/>
      <c r="AF75" s="2390"/>
      <c r="AG75" s="2390"/>
      <c r="AH75" s="2390"/>
      <c r="AI75" s="2390"/>
      <c r="AJ75" s="2390"/>
      <c r="AK75" s="2390"/>
      <c r="AL75" s="2391"/>
      <c r="AM75" s="142"/>
    </row>
    <row r="76" spans="1:39" x14ac:dyDescent="0.25">
      <c r="A76" s="99"/>
      <c r="B76" s="2344"/>
      <c r="C76" s="2373"/>
      <c r="D76" s="2370"/>
      <c r="E76" s="2375"/>
      <c r="F76" s="2381" t="s">
        <v>465</v>
      </c>
      <c r="G76" s="2382"/>
      <c r="H76" s="2383"/>
      <c r="I76" s="2383"/>
      <c r="J76" s="2383"/>
      <c r="K76" s="2383"/>
      <c r="L76" s="2383"/>
      <c r="M76" s="2383"/>
      <c r="N76" s="2383"/>
      <c r="O76" s="2383"/>
      <c r="P76" s="2383"/>
      <c r="Q76" s="2383"/>
      <c r="R76" s="2383"/>
      <c r="S76" s="2384"/>
      <c r="T76" s="2400">
        <v>1</v>
      </c>
      <c r="U76" s="2412"/>
      <c r="V76" s="2412"/>
      <c r="W76" s="2413"/>
      <c r="X76" s="2392"/>
      <c r="Y76" s="2393"/>
      <c r="Z76" s="2393"/>
      <c r="AA76" s="2393"/>
      <c r="AB76" s="2393"/>
      <c r="AC76" s="2393"/>
      <c r="AD76" s="2393"/>
      <c r="AE76" s="2393"/>
      <c r="AF76" s="2393"/>
      <c r="AG76" s="2393"/>
      <c r="AH76" s="2393"/>
      <c r="AI76" s="2393"/>
      <c r="AJ76" s="2393"/>
      <c r="AK76" s="2393"/>
      <c r="AL76" s="2394"/>
      <c r="AM76" s="142"/>
    </row>
    <row r="77" spans="1:39" x14ac:dyDescent="0.25">
      <c r="A77" s="99"/>
      <c r="B77" s="2344"/>
      <c r="C77" s="2373"/>
      <c r="D77" s="2370"/>
      <c r="E77" s="2375"/>
      <c r="F77" s="2381" t="s">
        <v>466</v>
      </c>
      <c r="G77" s="2382"/>
      <c r="H77" s="2383"/>
      <c r="I77" s="2383"/>
      <c r="J77" s="2383"/>
      <c r="K77" s="2383"/>
      <c r="L77" s="2383"/>
      <c r="M77" s="2383"/>
      <c r="N77" s="2383"/>
      <c r="O77" s="2383"/>
      <c r="P77" s="2383"/>
      <c r="Q77" s="2383"/>
      <c r="R77" s="2383"/>
      <c r="S77" s="2384"/>
      <c r="T77" s="2354">
        <v>2</v>
      </c>
      <c r="U77" s="2355"/>
      <c r="V77" s="2355"/>
      <c r="W77" s="2356"/>
      <c r="X77" s="2392"/>
      <c r="Y77" s="2393"/>
      <c r="Z77" s="2393"/>
      <c r="AA77" s="2393"/>
      <c r="AB77" s="2393"/>
      <c r="AC77" s="2393"/>
      <c r="AD77" s="2393"/>
      <c r="AE77" s="2393"/>
      <c r="AF77" s="2393"/>
      <c r="AG77" s="2393"/>
      <c r="AH77" s="2393"/>
      <c r="AI77" s="2393"/>
      <c r="AJ77" s="2393"/>
      <c r="AK77" s="2393"/>
      <c r="AL77" s="2394"/>
      <c r="AM77" s="142"/>
    </row>
    <row r="78" spans="1:39" x14ac:dyDescent="0.25">
      <c r="A78" s="99"/>
      <c r="B78" s="2344"/>
      <c r="C78" s="2373"/>
      <c r="D78" s="2370"/>
      <c r="E78" s="2375"/>
      <c r="F78" s="2381" t="s">
        <v>467</v>
      </c>
      <c r="G78" s="2382"/>
      <c r="H78" s="2383"/>
      <c r="I78" s="2383"/>
      <c r="J78" s="2383"/>
      <c r="K78" s="2383"/>
      <c r="L78" s="2383"/>
      <c r="M78" s="2383"/>
      <c r="N78" s="2383"/>
      <c r="O78" s="2383"/>
      <c r="P78" s="2383"/>
      <c r="Q78" s="2383"/>
      <c r="R78" s="2383"/>
      <c r="S78" s="2384"/>
      <c r="T78" s="2354">
        <v>2</v>
      </c>
      <c r="U78" s="2355"/>
      <c r="V78" s="2355"/>
      <c r="W78" s="2356"/>
      <c r="X78" s="2392"/>
      <c r="Y78" s="2393"/>
      <c r="Z78" s="2393"/>
      <c r="AA78" s="2393"/>
      <c r="AB78" s="2393"/>
      <c r="AC78" s="2393"/>
      <c r="AD78" s="2393"/>
      <c r="AE78" s="2393"/>
      <c r="AF78" s="2393"/>
      <c r="AG78" s="2393"/>
      <c r="AH78" s="2393"/>
      <c r="AI78" s="2393"/>
      <c r="AJ78" s="2393"/>
      <c r="AK78" s="2393"/>
      <c r="AL78" s="2394"/>
      <c r="AM78" s="142"/>
    </row>
    <row r="79" spans="1:39" x14ac:dyDescent="0.25">
      <c r="A79" s="99"/>
      <c r="B79" s="2344"/>
      <c r="C79" s="2373"/>
      <c r="D79" s="2370"/>
      <c r="E79" s="2375"/>
      <c r="F79" s="2381" t="s">
        <v>468</v>
      </c>
      <c r="G79" s="2382"/>
      <c r="H79" s="2383"/>
      <c r="I79" s="2383"/>
      <c r="J79" s="2383"/>
      <c r="K79" s="2383"/>
      <c r="L79" s="2383"/>
      <c r="M79" s="2383"/>
      <c r="N79" s="2383"/>
      <c r="O79" s="2383"/>
      <c r="P79" s="2383"/>
      <c r="Q79" s="2383"/>
      <c r="R79" s="2383"/>
      <c r="S79" s="2384"/>
      <c r="T79" s="2354">
        <v>2</v>
      </c>
      <c r="U79" s="2355"/>
      <c r="V79" s="2355"/>
      <c r="W79" s="2356"/>
      <c r="X79" s="2392"/>
      <c r="Y79" s="2393"/>
      <c r="Z79" s="2393"/>
      <c r="AA79" s="2393"/>
      <c r="AB79" s="2393"/>
      <c r="AC79" s="2393"/>
      <c r="AD79" s="2393"/>
      <c r="AE79" s="2393"/>
      <c r="AF79" s="2393"/>
      <c r="AG79" s="2393"/>
      <c r="AH79" s="2393"/>
      <c r="AI79" s="2393"/>
      <c r="AJ79" s="2393"/>
      <c r="AK79" s="2393"/>
      <c r="AL79" s="2394"/>
      <c r="AM79" s="142"/>
    </row>
    <row r="80" spans="1:39" x14ac:dyDescent="0.25">
      <c r="A80" s="99"/>
      <c r="B80" s="2344"/>
      <c r="C80" s="2373"/>
      <c r="D80" s="2370"/>
      <c r="E80" s="2375"/>
      <c r="F80" s="2381" t="s">
        <v>470</v>
      </c>
      <c r="G80" s="2382"/>
      <c r="H80" s="2383"/>
      <c r="I80" s="2383"/>
      <c r="J80" s="2383"/>
      <c r="K80" s="2383"/>
      <c r="L80" s="2383"/>
      <c r="M80" s="2383"/>
      <c r="N80" s="2383"/>
      <c r="O80" s="2383"/>
      <c r="P80" s="2383"/>
      <c r="Q80" s="2383"/>
      <c r="R80" s="2383"/>
      <c r="S80" s="2384"/>
      <c r="T80" s="2354">
        <v>2</v>
      </c>
      <c r="U80" s="2355"/>
      <c r="V80" s="2355"/>
      <c r="W80" s="2356"/>
      <c r="X80" s="2392"/>
      <c r="Y80" s="2393"/>
      <c r="Z80" s="2393"/>
      <c r="AA80" s="2393"/>
      <c r="AB80" s="2393"/>
      <c r="AC80" s="2393"/>
      <c r="AD80" s="2393"/>
      <c r="AE80" s="2393"/>
      <c r="AF80" s="2393"/>
      <c r="AG80" s="2393"/>
      <c r="AH80" s="2393"/>
      <c r="AI80" s="2393"/>
      <c r="AJ80" s="2393"/>
      <c r="AK80" s="2393"/>
      <c r="AL80" s="2394"/>
      <c r="AM80" s="142"/>
    </row>
    <row r="81" spans="1:39" x14ac:dyDescent="0.25">
      <c r="A81" s="99"/>
      <c r="B81" s="2344"/>
      <c r="C81" s="2373"/>
      <c r="D81" s="2370"/>
      <c r="E81" s="2375"/>
      <c r="F81" s="2381" t="s">
        <v>469</v>
      </c>
      <c r="G81" s="2382"/>
      <c r="H81" s="2383"/>
      <c r="I81" s="2383"/>
      <c r="J81" s="2383"/>
      <c r="K81" s="2383"/>
      <c r="L81" s="2383"/>
      <c r="M81" s="2383"/>
      <c r="N81" s="2383"/>
      <c r="O81" s="2383"/>
      <c r="P81" s="2383"/>
      <c r="Q81" s="2383"/>
      <c r="R81" s="2383"/>
      <c r="S81" s="2384"/>
      <c r="T81" s="2354">
        <v>2</v>
      </c>
      <c r="U81" s="2355"/>
      <c r="V81" s="2355"/>
      <c r="W81" s="2356"/>
      <c r="X81" s="2392"/>
      <c r="Y81" s="2393"/>
      <c r="Z81" s="2393"/>
      <c r="AA81" s="2393"/>
      <c r="AB81" s="2393"/>
      <c r="AC81" s="2393"/>
      <c r="AD81" s="2393"/>
      <c r="AE81" s="2393"/>
      <c r="AF81" s="2393"/>
      <c r="AG81" s="2393"/>
      <c r="AH81" s="2393"/>
      <c r="AI81" s="2393"/>
      <c r="AJ81" s="2393"/>
      <c r="AK81" s="2393"/>
      <c r="AL81" s="2394"/>
      <c r="AM81" s="142"/>
    </row>
    <row r="82" spans="1:39" x14ac:dyDescent="0.25">
      <c r="A82" s="99"/>
      <c r="B82" s="2344"/>
      <c r="C82" s="2373"/>
      <c r="D82" s="2370"/>
      <c r="E82" s="2375"/>
      <c r="F82" s="2406" t="s">
        <v>471</v>
      </c>
      <c r="G82" s="2407"/>
      <c r="H82" s="2407"/>
      <c r="I82" s="2407"/>
      <c r="J82" s="2407"/>
      <c r="K82" s="2407"/>
      <c r="L82" s="2407"/>
      <c r="M82" s="2407"/>
      <c r="N82" s="2407"/>
      <c r="O82" s="2407"/>
      <c r="P82" s="2407"/>
      <c r="Q82" s="2407"/>
      <c r="R82" s="2407"/>
      <c r="S82" s="2408"/>
      <c r="T82" s="2354">
        <v>2</v>
      </c>
      <c r="U82" s="2355"/>
      <c r="V82" s="2355"/>
      <c r="W82" s="2356"/>
      <c r="X82" s="2392"/>
      <c r="Y82" s="2393"/>
      <c r="Z82" s="2393"/>
      <c r="AA82" s="2393"/>
      <c r="AB82" s="2393"/>
      <c r="AC82" s="2393"/>
      <c r="AD82" s="2393"/>
      <c r="AE82" s="2393"/>
      <c r="AF82" s="2393"/>
      <c r="AG82" s="2393"/>
      <c r="AH82" s="2393"/>
      <c r="AI82" s="2393"/>
      <c r="AJ82" s="2393"/>
      <c r="AK82" s="2393"/>
      <c r="AL82" s="2394"/>
      <c r="AM82" s="142"/>
    </row>
    <row r="83" spans="1:39" ht="16.5" thickBot="1" x14ac:dyDescent="0.3">
      <c r="A83" s="99"/>
      <c r="B83" s="2344"/>
      <c r="C83" s="2374"/>
      <c r="D83" s="2371"/>
      <c r="E83" s="2376"/>
      <c r="F83" s="2409" t="s">
        <v>472</v>
      </c>
      <c r="G83" s="2410"/>
      <c r="H83" s="2410"/>
      <c r="I83" s="2410"/>
      <c r="J83" s="2410"/>
      <c r="K83" s="2410"/>
      <c r="L83" s="2410"/>
      <c r="M83" s="2410"/>
      <c r="N83" s="2410"/>
      <c r="O83" s="2410"/>
      <c r="P83" s="2410"/>
      <c r="Q83" s="2410"/>
      <c r="R83" s="2410"/>
      <c r="S83" s="2411"/>
      <c r="T83" s="2414">
        <v>2</v>
      </c>
      <c r="U83" s="2415"/>
      <c r="V83" s="2415"/>
      <c r="W83" s="2416"/>
      <c r="X83" s="2395"/>
      <c r="Y83" s="2396"/>
      <c r="Z83" s="2396"/>
      <c r="AA83" s="2396"/>
      <c r="AB83" s="2396"/>
      <c r="AC83" s="2396"/>
      <c r="AD83" s="2396"/>
      <c r="AE83" s="2396"/>
      <c r="AF83" s="2396"/>
      <c r="AG83" s="2396"/>
      <c r="AH83" s="2396"/>
      <c r="AI83" s="2396"/>
      <c r="AJ83" s="2396"/>
      <c r="AK83" s="2396"/>
      <c r="AL83" s="2397"/>
      <c r="AM83" s="142"/>
    </row>
    <row r="84" spans="1:39" ht="32.25" hidden="1" customHeight="1" thickBot="1" x14ac:dyDescent="0.3">
      <c r="A84" s="99"/>
      <c r="B84" s="2344"/>
      <c r="C84" s="654" t="s">
        <v>321</v>
      </c>
      <c r="D84" s="241" t="s">
        <v>367</v>
      </c>
      <c r="E84" s="655"/>
      <c r="F84" s="779"/>
      <c r="H84" s="922"/>
      <c r="I84" s="169"/>
      <c r="J84" s="83"/>
      <c r="K84" s="290"/>
      <c r="L84" s="291"/>
      <c r="M84" s="291"/>
      <c r="N84" s="291"/>
      <c r="O84" s="292"/>
      <c r="P84" s="292"/>
      <c r="Q84" s="291"/>
      <c r="R84" s="291"/>
      <c r="S84" s="291"/>
      <c r="T84" s="293"/>
      <c r="U84" s="291"/>
      <c r="V84" s="291"/>
      <c r="W84" s="878"/>
      <c r="X84" s="83"/>
      <c r="Y84" s="83"/>
      <c r="Z84" s="83"/>
      <c r="AA84" s="83"/>
      <c r="AB84" s="83"/>
      <c r="AC84" s="83"/>
      <c r="AD84" s="84"/>
      <c r="AE84" s="83"/>
      <c r="AF84" s="142"/>
      <c r="AG84" s="142"/>
      <c r="AH84" s="84"/>
      <c r="AI84" s="83"/>
      <c r="AJ84" s="83"/>
      <c r="AK84" s="83"/>
      <c r="AL84" s="142"/>
      <c r="AM84" s="142"/>
    </row>
    <row r="85" spans="1:39" ht="32.25" hidden="1" customHeight="1" thickBot="1" x14ac:dyDescent="0.3">
      <c r="A85" s="99"/>
      <c r="B85" s="2344"/>
      <c r="C85" s="871" t="s">
        <v>321</v>
      </c>
      <c r="D85" s="383" t="s">
        <v>368</v>
      </c>
      <c r="E85" s="774"/>
      <c r="F85" s="783"/>
      <c r="G85" s="85"/>
      <c r="H85" s="509"/>
      <c r="I85" s="229"/>
      <c r="J85" s="85"/>
      <c r="K85" s="213"/>
      <c r="L85" s="198"/>
      <c r="M85" s="198"/>
      <c r="N85" s="198"/>
      <c r="O85" s="664"/>
      <c r="P85" s="664"/>
      <c r="Q85" s="198"/>
      <c r="R85" s="198"/>
      <c r="S85" s="198"/>
      <c r="T85" s="665"/>
      <c r="U85" s="198"/>
      <c r="V85" s="198"/>
      <c r="W85" s="1017"/>
      <c r="X85" s="1001"/>
      <c r="Y85" s="1001"/>
      <c r="Z85" s="1001"/>
      <c r="AA85" s="1001"/>
      <c r="AB85" s="1001"/>
      <c r="AC85" s="1001"/>
      <c r="AD85" s="1330"/>
      <c r="AE85" s="1321"/>
      <c r="AF85" s="142"/>
      <c r="AG85" s="142"/>
      <c r="AH85" s="1787"/>
      <c r="AI85" s="1771"/>
      <c r="AJ85" s="2096"/>
      <c r="AK85" s="2133"/>
      <c r="AL85" s="142"/>
      <c r="AM85" s="142"/>
    </row>
    <row r="86" spans="1:39" ht="15.75" customHeight="1" x14ac:dyDescent="0.25">
      <c r="A86" s="99"/>
      <c r="B86" s="2340" t="s">
        <v>538</v>
      </c>
      <c r="C86" s="2386" t="s">
        <v>295</v>
      </c>
      <c r="D86" s="250" t="s">
        <v>323</v>
      </c>
      <c r="E86" s="2375" t="s">
        <v>297</v>
      </c>
      <c r="F86" s="779"/>
      <c r="G86" s="939"/>
      <c r="H86" s="1899"/>
      <c r="I86" s="169"/>
      <c r="J86" s="83"/>
      <c r="K86" s="92"/>
      <c r="L86" s="92"/>
      <c r="M86" s="92"/>
      <c r="N86" s="161"/>
      <c r="O86" s="666"/>
      <c r="P86" s="430"/>
      <c r="Q86" s="430"/>
      <c r="R86" s="430"/>
      <c r="S86" s="431"/>
      <c r="T86" s="139">
        <v>2</v>
      </c>
      <c r="U86" s="139">
        <v>1</v>
      </c>
      <c r="V86" s="667">
        <v>0</v>
      </c>
      <c r="W86" s="1076">
        <v>2</v>
      </c>
      <c r="X86" s="1006">
        <v>0</v>
      </c>
      <c r="Y86" s="1006">
        <v>2</v>
      </c>
      <c r="Z86" s="1006">
        <v>1</v>
      </c>
      <c r="AA86" s="1006">
        <v>0</v>
      </c>
      <c r="AB86" s="1006">
        <v>0</v>
      </c>
      <c r="AC86" s="1006">
        <v>0</v>
      </c>
      <c r="AD86" s="1328">
        <v>0</v>
      </c>
      <c r="AE86" s="1327">
        <v>0</v>
      </c>
      <c r="AF86" s="1338">
        <v>1</v>
      </c>
      <c r="AG86" s="1519">
        <v>0</v>
      </c>
      <c r="AH86" s="1761">
        <v>1</v>
      </c>
      <c r="AI86" s="1760">
        <v>1</v>
      </c>
      <c r="AJ86" s="2093">
        <v>3</v>
      </c>
      <c r="AK86" s="2129">
        <v>1</v>
      </c>
      <c r="AL86" s="2278">
        <v>3</v>
      </c>
      <c r="AM86" s="862"/>
    </row>
    <row r="87" spans="1:39" x14ac:dyDescent="0.25">
      <c r="A87" s="99"/>
      <c r="B87" s="2340"/>
      <c r="C87" s="2386"/>
      <c r="D87" s="251" t="s">
        <v>324</v>
      </c>
      <c r="E87" s="2375"/>
      <c r="F87" s="780"/>
      <c r="G87" s="271"/>
      <c r="H87" s="1897"/>
      <c r="I87" s="519"/>
      <c r="J87" s="586"/>
      <c r="K87" s="88"/>
      <c r="L87" s="88"/>
      <c r="M87" s="88"/>
      <c r="N87" s="161"/>
      <c r="O87" s="668"/>
      <c r="P87" s="214"/>
      <c r="Q87" s="214"/>
      <c r="R87" s="214"/>
      <c r="S87" s="236"/>
      <c r="T87" s="138">
        <v>11</v>
      </c>
      <c r="U87" s="138">
        <v>5</v>
      </c>
      <c r="V87" s="205">
        <v>8</v>
      </c>
      <c r="W87" s="566">
        <v>7</v>
      </c>
      <c r="X87" s="1003">
        <v>6</v>
      </c>
      <c r="Y87" s="1003">
        <v>10</v>
      </c>
      <c r="Z87" s="1003">
        <v>11</v>
      </c>
      <c r="AA87" s="1003">
        <v>2</v>
      </c>
      <c r="AB87" s="1003">
        <v>1</v>
      </c>
      <c r="AC87" s="1003">
        <v>2</v>
      </c>
      <c r="AD87" s="1325">
        <v>1</v>
      </c>
      <c r="AE87" s="1324">
        <v>2</v>
      </c>
      <c r="AF87" s="1345">
        <v>1</v>
      </c>
      <c r="AG87" s="1839">
        <v>4</v>
      </c>
      <c r="AH87" s="1763">
        <v>7</v>
      </c>
      <c r="AI87" s="1762">
        <v>8</v>
      </c>
      <c r="AJ87" s="2094">
        <v>12</v>
      </c>
      <c r="AK87" s="2130">
        <v>13</v>
      </c>
      <c r="AL87" s="2276">
        <v>11</v>
      </c>
      <c r="AM87" s="862"/>
    </row>
    <row r="88" spans="1:39" x14ac:dyDescent="0.25">
      <c r="A88" s="99"/>
      <c r="B88" s="2340"/>
      <c r="C88" s="2386"/>
      <c r="D88" s="251" t="s">
        <v>325</v>
      </c>
      <c r="E88" s="2375"/>
      <c r="F88" s="780"/>
      <c r="G88" s="271"/>
      <c r="H88" s="1897"/>
      <c r="I88" s="519"/>
      <c r="J88" s="586"/>
      <c r="K88" s="88"/>
      <c r="L88" s="88"/>
      <c r="M88" s="88"/>
      <c r="N88" s="161"/>
      <c r="O88" s="668"/>
      <c r="P88" s="214"/>
      <c r="Q88" s="214"/>
      <c r="R88" s="214"/>
      <c r="S88" s="236"/>
      <c r="T88" s="137">
        <v>18</v>
      </c>
      <c r="U88" s="137">
        <v>29</v>
      </c>
      <c r="V88" s="204">
        <v>21</v>
      </c>
      <c r="W88" s="563">
        <v>18</v>
      </c>
      <c r="X88" s="55">
        <v>17</v>
      </c>
      <c r="Y88" s="55">
        <v>20</v>
      </c>
      <c r="Z88" s="55">
        <v>20</v>
      </c>
      <c r="AA88" s="55">
        <v>12</v>
      </c>
      <c r="AB88" s="55">
        <v>13</v>
      </c>
      <c r="AC88" s="55">
        <v>15</v>
      </c>
      <c r="AD88" s="578">
        <v>23</v>
      </c>
      <c r="AE88" s="55">
        <v>20</v>
      </c>
      <c r="AF88" s="1374">
        <v>18</v>
      </c>
      <c r="AG88" s="1524">
        <v>22</v>
      </c>
      <c r="AH88" s="578">
        <v>19</v>
      </c>
      <c r="AI88" s="55">
        <v>22</v>
      </c>
      <c r="AJ88" s="2099">
        <v>12</v>
      </c>
      <c r="AK88" s="2147">
        <v>18</v>
      </c>
      <c r="AL88" s="2281">
        <v>13</v>
      </c>
      <c r="AM88" s="862"/>
    </row>
    <row r="89" spans="1:39" ht="16.5" thickBot="1" x14ac:dyDescent="0.3">
      <c r="A89" s="99"/>
      <c r="B89" s="2340"/>
      <c r="C89" s="2386"/>
      <c r="D89" s="252" t="s">
        <v>326</v>
      </c>
      <c r="E89" s="2376"/>
      <c r="F89" s="715"/>
      <c r="G89" s="280"/>
      <c r="H89" s="1898"/>
      <c r="I89" s="229"/>
      <c r="J89" s="85"/>
      <c r="K89" s="89"/>
      <c r="L89" s="89"/>
      <c r="M89" s="89"/>
      <c r="N89" s="161"/>
      <c r="O89" s="669"/>
      <c r="P89" s="282"/>
      <c r="Q89" s="282"/>
      <c r="R89" s="282"/>
      <c r="S89" s="283"/>
      <c r="T89" s="136">
        <v>10</v>
      </c>
      <c r="U89" s="136">
        <v>6</v>
      </c>
      <c r="V89" s="284">
        <v>12</v>
      </c>
      <c r="W89" s="1077">
        <v>13</v>
      </c>
      <c r="X89" s="884">
        <v>17</v>
      </c>
      <c r="Y89" s="884">
        <v>8</v>
      </c>
      <c r="Z89" s="884">
        <v>8</v>
      </c>
      <c r="AA89" s="884">
        <v>26</v>
      </c>
      <c r="AB89" s="884">
        <v>26</v>
      </c>
      <c r="AC89" s="884">
        <v>23</v>
      </c>
      <c r="AD89" s="1383">
        <v>16</v>
      </c>
      <c r="AE89" s="884">
        <v>17</v>
      </c>
      <c r="AF89" s="1406">
        <v>20</v>
      </c>
      <c r="AG89" s="1840">
        <v>14</v>
      </c>
      <c r="AH89" s="1383">
        <v>13</v>
      </c>
      <c r="AI89" s="884">
        <v>9</v>
      </c>
      <c r="AJ89" s="884">
        <v>13</v>
      </c>
      <c r="AK89" s="884">
        <v>8</v>
      </c>
      <c r="AL89" s="1406">
        <v>13</v>
      </c>
      <c r="AM89" s="862"/>
    </row>
    <row r="90" spans="1:39" ht="15.75" customHeight="1" x14ac:dyDescent="0.25">
      <c r="A90" s="99"/>
      <c r="B90" s="2340"/>
      <c r="C90" s="2386"/>
      <c r="D90" s="253" t="s">
        <v>327</v>
      </c>
      <c r="E90" s="2388" t="s">
        <v>297</v>
      </c>
      <c r="F90" s="782"/>
      <c r="G90" s="279"/>
      <c r="H90" s="1899"/>
      <c r="I90" s="225"/>
      <c r="J90" s="93"/>
      <c r="K90" s="95"/>
      <c r="L90" s="95"/>
      <c r="M90" s="95"/>
      <c r="N90" s="166"/>
      <c r="O90" s="668"/>
      <c r="P90" s="214"/>
      <c r="Q90" s="214"/>
      <c r="R90" s="214"/>
      <c r="S90" s="236"/>
      <c r="T90" s="140">
        <v>7</v>
      </c>
      <c r="U90" s="140">
        <v>10</v>
      </c>
      <c r="V90" s="285">
        <v>9</v>
      </c>
      <c r="W90" s="1078">
        <v>9</v>
      </c>
      <c r="X90" s="1006">
        <v>7</v>
      </c>
      <c r="Y90" s="1006">
        <v>9</v>
      </c>
      <c r="Z90" s="1006">
        <v>3</v>
      </c>
      <c r="AA90" s="1006">
        <v>4</v>
      </c>
      <c r="AB90" s="1006">
        <v>0</v>
      </c>
      <c r="AC90" s="1006">
        <v>4</v>
      </c>
      <c r="AD90" s="1328">
        <v>6</v>
      </c>
      <c r="AE90" s="1327">
        <v>6</v>
      </c>
      <c r="AF90" s="1338">
        <v>14</v>
      </c>
      <c r="AG90" s="1519">
        <v>11</v>
      </c>
      <c r="AH90" s="1761">
        <v>9</v>
      </c>
      <c r="AI90" s="1760">
        <v>12</v>
      </c>
      <c r="AJ90" s="2093">
        <v>19</v>
      </c>
      <c r="AK90" s="2129">
        <v>13</v>
      </c>
      <c r="AL90" s="2278">
        <v>19</v>
      </c>
      <c r="AM90" s="862"/>
    </row>
    <row r="91" spans="1:39" x14ac:dyDescent="0.25">
      <c r="A91" s="99"/>
      <c r="B91" s="2340"/>
      <c r="C91" s="2386"/>
      <c r="D91" s="251" t="s">
        <v>328</v>
      </c>
      <c r="E91" s="2375"/>
      <c r="F91" s="780"/>
      <c r="G91" s="271"/>
      <c r="H91" s="1897"/>
      <c r="I91" s="519"/>
      <c r="J91" s="586"/>
      <c r="K91" s="88"/>
      <c r="L91" s="88"/>
      <c r="M91" s="88"/>
      <c r="N91" s="161"/>
      <c r="O91" s="668"/>
      <c r="P91" s="214"/>
      <c r="Q91" s="214"/>
      <c r="R91" s="214"/>
      <c r="S91" s="236"/>
      <c r="T91" s="138">
        <v>13</v>
      </c>
      <c r="U91" s="138">
        <v>3</v>
      </c>
      <c r="V91" s="205">
        <v>9</v>
      </c>
      <c r="W91" s="566">
        <v>5</v>
      </c>
      <c r="X91" s="1003">
        <v>17</v>
      </c>
      <c r="Y91" s="1003">
        <v>13</v>
      </c>
      <c r="Z91" s="1003">
        <v>17</v>
      </c>
      <c r="AA91" s="1003">
        <v>3</v>
      </c>
      <c r="AB91" s="1003">
        <v>0</v>
      </c>
      <c r="AC91" s="1003">
        <v>3</v>
      </c>
      <c r="AD91" s="1325">
        <v>2</v>
      </c>
      <c r="AE91" s="1324">
        <v>5</v>
      </c>
      <c r="AF91" s="1345">
        <v>6</v>
      </c>
      <c r="AG91" s="1839">
        <v>5</v>
      </c>
      <c r="AH91" s="1763">
        <v>9</v>
      </c>
      <c r="AI91" s="1762">
        <v>8</v>
      </c>
      <c r="AJ91" s="2094">
        <v>8</v>
      </c>
      <c r="AK91" s="2130">
        <v>7</v>
      </c>
      <c r="AL91" s="2276">
        <v>8</v>
      </c>
      <c r="AM91" s="862"/>
    </row>
    <row r="92" spans="1:39" x14ac:dyDescent="0.25">
      <c r="A92" s="99"/>
      <c r="B92" s="2340"/>
      <c r="C92" s="2386"/>
      <c r="D92" s="251" t="s">
        <v>329</v>
      </c>
      <c r="E92" s="2375"/>
      <c r="F92" s="780"/>
      <c r="G92" s="271"/>
      <c r="H92" s="1897"/>
      <c r="I92" s="519"/>
      <c r="J92" s="586"/>
      <c r="K92" s="88"/>
      <c r="L92" s="88"/>
      <c r="M92" s="88"/>
      <c r="N92" s="161"/>
      <c r="O92" s="668"/>
      <c r="P92" s="214"/>
      <c r="Q92" s="214"/>
      <c r="R92" s="214"/>
      <c r="S92" s="236"/>
      <c r="T92" s="137">
        <v>2</v>
      </c>
      <c r="U92" s="137">
        <v>14</v>
      </c>
      <c r="V92" s="204">
        <v>3</v>
      </c>
      <c r="W92" s="563">
        <v>11</v>
      </c>
      <c r="X92" s="55">
        <v>2</v>
      </c>
      <c r="Y92" s="55">
        <v>3</v>
      </c>
      <c r="Z92" s="55">
        <v>4</v>
      </c>
      <c r="AA92" s="55">
        <v>20</v>
      </c>
      <c r="AB92" s="55">
        <v>8</v>
      </c>
      <c r="AC92" s="55">
        <v>5</v>
      </c>
      <c r="AD92" s="578">
        <v>2</v>
      </c>
      <c r="AE92" s="55">
        <v>5</v>
      </c>
      <c r="AF92" s="1374">
        <v>11</v>
      </c>
      <c r="AG92" s="1524">
        <v>8</v>
      </c>
      <c r="AH92" s="578">
        <v>10</v>
      </c>
      <c r="AI92" s="55">
        <v>9</v>
      </c>
      <c r="AJ92" s="2099">
        <v>3</v>
      </c>
      <c r="AK92" s="2147">
        <v>9</v>
      </c>
      <c r="AL92" s="2281">
        <v>3</v>
      </c>
      <c r="AM92" s="862"/>
    </row>
    <row r="93" spans="1:39" ht="16.5" thickBot="1" x14ac:dyDescent="0.3">
      <c r="A93" s="99"/>
      <c r="B93" s="2340"/>
      <c r="C93" s="2386"/>
      <c r="D93" s="252" t="s">
        <v>330</v>
      </c>
      <c r="E93" s="2376"/>
      <c r="F93" s="715"/>
      <c r="G93" s="271"/>
      <c r="H93" s="1906"/>
      <c r="I93" s="226"/>
      <c r="J93" s="96"/>
      <c r="K93" s="97"/>
      <c r="L93" s="97"/>
      <c r="M93" s="97"/>
      <c r="N93" s="281"/>
      <c r="O93" s="668"/>
      <c r="P93" s="214"/>
      <c r="Q93" s="214"/>
      <c r="R93" s="214"/>
      <c r="S93" s="236"/>
      <c r="T93" s="658">
        <v>19</v>
      </c>
      <c r="U93" s="658">
        <v>14</v>
      </c>
      <c r="V93" s="659">
        <v>20</v>
      </c>
      <c r="W93" s="1079">
        <v>15</v>
      </c>
      <c r="X93" s="884">
        <v>14</v>
      </c>
      <c r="Y93" s="884">
        <v>15</v>
      </c>
      <c r="Z93" s="884">
        <v>16</v>
      </c>
      <c r="AA93" s="884">
        <v>13</v>
      </c>
      <c r="AB93" s="884">
        <v>32</v>
      </c>
      <c r="AC93" s="884">
        <v>28</v>
      </c>
      <c r="AD93" s="1383">
        <v>30</v>
      </c>
      <c r="AE93" s="884">
        <v>24</v>
      </c>
      <c r="AF93" s="1406">
        <v>9</v>
      </c>
      <c r="AG93" s="1840">
        <v>16</v>
      </c>
      <c r="AH93" s="1383">
        <v>12</v>
      </c>
      <c r="AI93" s="884">
        <v>11</v>
      </c>
      <c r="AJ93" s="884">
        <v>10</v>
      </c>
      <c r="AK93" s="884">
        <v>11</v>
      </c>
      <c r="AL93" s="1406">
        <v>10</v>
      </c>
      <c r="AM93" s="862"/>
    </row>
    <row r="94" spans="1:39" ht="15.75" customHeight="1" x14ac:dyDescent="0.25">
      <c r="A94" s="99"/>
      <c r="B94" s="2340"/>
      <c r="C94" s="2386"/>
      <c r="D94" s="253" t="s">
        <v>331</v>
      </c>
      <c r="E94" s="2388" t="s">
        <v>297</v>
      </c>
      <c r="F94" s="782"/>
      <c r="G94" s="271"/>
      <c r="H94" s="1896"/>
      <c r="I94" s="169"/>
      <c r="J94" s="83"/>
      <c r="K94" s="92"/>
      <c r="L94" s="92"/>
      <c r="M94" s="92"/>
      <c r="N94" s="161"/>
      <c r="O94" s="666"/>
      <c r="P94" s="430"/>
      <c r="Q94" s="430"/>
      <c r="R94" s="430"/>
      <c r="S94" s="431"/>
      <c r="T94" s="139">
        <v>7</v>
      </c>
      <c r="U94" s="139">
        <v>6</v>
      </c>
      <c r="V94" s="667">
        <v>7</v>
      </c>
      <c r="W94" s="1076">
        <v>8</v>
      </c>
      <c r="X94" s="1006">
        <v>7</v>
      </c>
      <c r="Y94" s="1006">
        <v>8</v>
      </c>
      <c r="Z94" s="1006">
        <v>2</v>
      </c>
      <c r="AA94" s="1006">
        <v>2</v>
      </c>
      <c r="AB94" s="1006">
        <v>1</v>
      </c>
      <c r="AC94" s="1006">
        <v>2</v>
      </c>
      <c r="AD94" s="1328">
        <v>8</v>
      </c>
      <c r="AE94" s="1327">
        <v>6</v>
      </c>
      <c r="AF94" s="1338">
        <v>12</v>
      </c>
      <c r="AG94" s="1519">
        <v>15</v>
      </c>
      <c r="AH94" s="1761">
        <v>9</v>
      </c>
      <c r="AI94" s="1760">
        <v>12</v>
      </c>
      <c r="AJ94" s="2093">
        <v>11</v>
      </c>
      <c r="AK94" s="2129">
        <v>14</v>
      </c>
      <c r="AL94" s="2278">
        <v>11</v>
      </c>
      <c r="AM94" s="862"/>
    </row>
    <row r="95" spans="1:39" x14ac:dyDescent="0.25">
      <c r="A95" s="99"/>
      <c r="B95" s="2340"/>
      <c r="C95" s="2386"/>
      <c r="D95" s="251" t="s">
        <v>332</v>
      </c>
      <c r="E95" s="2375"/>
      <c r="F95" s="780"/>
      <c r="G95" s="271"/>
      <c r="H95" s="1897"/>
      <c r="I95" s="519"/>
      <c r="J95" s="586"/>
      <c r="K95" s="88"/>
      <c r="L95" s="88"/>
      <c r="M95" s="88"/>
      <c r="N95" s="161"/>
      <c r="O95" s="668"/>
      <c r="P95" s="214"/>
      <c r="Q95" s="214"/>
      <c r="R95" s="214"/>
      <c r="S95" s="236"/>
      <c r="T95" s="138">
        <v>7</v>
      </c>
      <c r="U95" s="138">
        <v>4</v>
      </c>
      <c r="V95" s="205">
        <v>0</v>
      </c>
      <c r="W95" s="566">
        <v>2</v>
      </c>
      <c r="X95" s="1003">
        <v>3</v>
      </c>
      <c r="Y95" s="1003">
        <v>1</v>
      </c>
      <c r="Z95" s="1003">
        <v>7</v>
      </c>
      <c r="AA95" s="1003">
        <v>5</v>
      </c>
      <c r="AB95" s="1003">
        <v>6</v>
      </c>
      <c r="AC95" s="1003">
        <v>1</v>
      </c>
      <c r="AD95" s="1325">
        <v>1</v>
      </c>
      <c r="AE95" s="1324">
        <v>2</v>
      </c>
      <c r="AF95" s="1345">
        <v>0</v>
      </c>
      <c r="AG95" s="1839">
        <v>7</v>
      </c>
      <c r="AH95" s="1763">
        <v>3</v>
      </c>
      <c r="AI95" s="1762">
        <v>3</v>
      </c>
      <c r="AJ95" s="2094">
        <v>5</v>
      </c>
      <c r="AK95" s="2130">
        <v>2</v>
      </c>
      <c r="AL95" s="2276">
        <v>5</v>
      </c>
      <c r="AM95" s="862"/>
    </row>
    <row r="96" spans="1:39" x14ac:dyDescent="0.25">
      <c r="A96" s="99"/>
      <c r="B96" s="2340"/>
      <c r="C96" s="2386"/>
      <c r="D96" s="251" t="s">
        <v>333</v>
      </c>
      <c r="E96" s="2375"/>
      <c r="F96" s="780"/>
      <c r="G96" s="271"/>
      <c r="H96" s="1897"/>
      <c r="I96" s="519"/>
      <c r="J96" s="586"/>
      <c r="K96" s="88"/>
      <c r="L96" s="88"/>
      <c r="M96" s="88"/>
      <c r="N96" s="161"/>
      <c r="O96" s="668"/>
      <c r="P96" s="214"/>
      <c r="Q96" s="214"/>
      <c r="R96" s="214"/>
      <c r="S96" s="236"/>
      <c r="T96" s="137">
        <v>14</v>
      </c>
      <c r="U96" s="137">
        <v>31</v>
      </c>
      <c r="V96" s="204">
        <v>15</v>
      </c>
      <c r="W96" s="563">
        <v>20</v>
      </c>
      <c r="X96" s="55">
        <v>12</v>
      </c>
      <c r="Y96" s="55">
        <v>9</v>
      </c>
      <c r="Z96" s="55">
        <v>14</v>
      </c>
      <c r="AA96" s="55">
        <v>16</v>
      </c>
      <c r="AB96" s="55">
        <v>15</v>
      </c>
      <c r="AC96" s="55">
        <v>20</v>
      </c>
      <c r="AD96" s="578">
        <v>20</v>
      </c>
      <c r="AE96" s="55">
        <v>15</v>
      </c>
      <c r="AF96" s="1374">
        <v>13</v>
      </c>
      <c r="AG96" s="1524">
        <v>13</v>
      </c>
      <c r="AH96" s="578">
        <v>12</v>
      </c>
      <c r="AI96" s="55">
        <v>17</v>
      </c>
      <c r="AJ96" s="2099">
        <v>12</v>
      </c>
      <c r="AK96" s="2147">
        <v>14</v>
      </c>
      <c r="AL96" s="2281">
        <v>12</v>
      </c>
      <c r="AM96" s="862"/>
    </row>
    <row r="97" spans="1:42" ht="16.5" thickBot="1" x14ac:dyDescent="0.3">
      <c r="A97" s="99"/>
      <c r="B97" s="2340"/>
      <c r="C97" s="2386"/>
      <c r="D97" s="252" t="s">
        <v>334</v>
      </c>
      <c r="E97" s="2376"/>
      <c r="F97" s="715"/>
      <c r="G97" s="271"/>
      <c r="H97" s="1906"/>
      <c r="I97" s="226"/>
      <c r="J97" s="96"/>
      <c r="K97" s="97"/>
      <c r="L97" s="97"/>
      <c r="M97" s="97"/>
      <c r="N97" s="161"/>
      <c r="O97" s="669"/>
      <c r="P97" s="282"/>
      <c r="Q97" s="282"/>
      <c r="R97" s="282"/>
      <c r="S97" s="283"/>
      <c r="T97" s="136">
        <v>13</v>
      </c>
      <c r="U97" s="136">
        <v>0</v>
      </c>
      <c r="V97" s="284">
        <v>19</v>
      </c>
      <c r="W97" s="1077">
        <v>10</v>
      </c>
      <c r="X97" s="884">
        <v>18</v>
      </c>
      <c r="Y97" s="884">
        <v>22</v>
      </c>
      <c r="Z97" s="884">
        <v>17</v>
      </c>
      <c r="AA97" s="884">
        <v>17</v>
      </c>
      <c r="AB97" s="884">
        <v>18</v>
      </c>
      <c r="AC97" s="884">
        <v>17</v>
      </c>
      <c r="AD97" s="1383">
        <v>11</v>
      </c>
      <c r="AE97" s="884">
        <v>17</v>
      </c>
      <c r="AF97" s="1406">
        <v>15</v>
      </c>
      <c r="AG97" s="1840">
        <v>5</v>
      </c>
      <c r="AH97" s="1383">
        <v>16</v>
      </c>
      <c r="AI97" s="884">
        <v>8</v>
      </c>
      <c r="AJ97" s="884">
        <v>12</v>
      </c>
      <c r="AK97" s="884">
        <v>10</v>
      </c>
      <c r="AL97" s="1406">
        <v>12</v>
      </c>
      <c r="AM97" s="862"/>
    </row>
    <row r="98" spans="1:42" ht="15.75" customHeight="1" x14ac:dyDescent="0.25">
      <c r="A98" s="99"/>
      <c r="B98" s="2340"/>
      <c r="C98" s="2386"/>
      <c r="D98" s="253" t="s">
        <v>338</v>
      </c>
      <c r="E98" s="2388" t="s">
        <v>297</v>
      </c>
      <c r="F98" s="782"/>
      <c r="G98" s="271"/>
      <c r="H98" s="1899"/>
      <c r="I98" s="225"/>
      <c r="J98" s="93"/>
      <c r="K98" s="95"/>
      <c r="L98" s="95"/>
      <c r="M98" s="95"/>
      <c r="N98" s="161"/>
      <c r="O98" s="666"/>
      <c r="P98" s="430"/>
      <c r="Q98" s="430"/>
      <c r="R98" s="430"/>
      <c r="S98" s="431"/>
      <c r="T98" s="139">
        <v>9</v>
      </c>
      <c r="U98" s="139">
        <v>7</v>
      </c>
      <c r="V98" s="667">
        <v>4</v>
      </c>
      <c r="W98" s="1076">
        <v>6</v>
      </c>
      <c r="X98" s="1006">
        <v>4</v>
      </c>
      <c r="Y98" s="1006">
        <v>9</v>
      </c>
      <c r="Z98" s="1006">
        <v>2</v>
      </c>
      <c r="AA98" s="1006">
        <v>2</v>
      </c>
      <c r="AB98" s="1006">
        <v>1</v>
      </c>
      <c r="AC98" s="1006">
        <v>2</v>
      </c>
      <c r="AD98" s="1328">
        <v>1</v>
      </c>
      <c r="AE98" s="1327">
        <v>4</v>
      </c>
      <c r="AF98" s="1338">
        <v>4</v>
      </c>
      <c r="AG98" s="1519">
        <v>4</v>
      </c>
      <c r="AH98" s="1761">
        <v>3</v>
      </c>
      <c r="AI98" s="1760">
        <v>1</v>
      </c>
      <c r="AJ98" s="2093">
        <v>5</v>
      </c>
      <c r="AK98" s="2129">
        <v>6</v>
      </c>
      <c r="AL98" s="2278">
        <v>5</v>
      </c>
      <c r="AM98" s="862"/>
    </row>
    <row r="99" spans="1:42" x14ac:dyDescent="0.25">
      <c r="A99" s="99"/>
      <c r="B99" s="2340"/>
      <c r="C99" s="2386"/>
      <c r="D99" s="251" t="s">
        <v>335</v>
      </c>
      <c r="E99" s="2375"/>
      <c r="F99" s="780"/>
      <c r="G99" s="271"/>
      <c r="H99" s="1897"/>
      <c r="I99" s="519"/>
      <c r="J99" s="586"/>
      <c r="K99" s="88"/>
      <c r="L99" s="88"/>
      <c r="M99" s="88"/>
      <c r="N99" s="161"/>
      <c r="O99" s="668"/>
      <c r="P99" s="214"/>
      <c r="Q99" s="214"/>
      <c r="R99" s="214"/>
      <c r="S99" s="236"/>
      <c r="T99" s="138">
        <v>19</v>
      </c>
      <c r="U99" s="138">
        <v>15</v>
      </c>
      <c r="V99" s="205">
        <v>14</v>
      </c>
      <c r="W99" s="566">
        <v>19</v>
      </c>
      <c r="X99" s="1003">
        <v>16</v>
      </c>
      <c r="Y99" s="1003">
        <v>25</v>
      </c>
      <c r="Z99" s="1003">
        <v>17</v>
      </c>
      <c r="AA99" s="1003">
        <v>18</v>
      </c>
      <c r="AB99" s="1003">
        <v>15</v>
      </c>
      <c r="AC99" s="1003">
        <v>16</v>
      </c>
      <c r="AD99" s="1325">
        <v>20</v>
      </c>
      <c r="AE99" s="1324">
        <v>19</v>
      </c>
      <c r="AF99" s="1345">
        <v>19</v>
      </c>
      <c r="AG99" s="1839">
        <v>17</v>
      </c>
      <c r="AH99" s="1763">
        <v>20</v>
      </c>
      <c r="AI99" s="1762">
        <v>23</v>
      </c>
      <c r="AJ99" s="2094">
        <v>20</v>
      </c>
      <c r="AK99" s="2130">
        <v>17</v>
      </c>
      <c r="AL99" s="2276">
        <v>20</v>
      </c>
      <c r="AM99" s="862"/>
    </row>
    <row r="100" spans="1:42" x14ac:dyDescent="0.25">
      <c r="A100" s="99"/>
      <c r="B100" s="2340"/>
      <c r="C100" s="2386"/>
      <c r="D100" s="251" t="s">
        <v>336</v>
      </c>
      <c r="E100" s="2375"/>
      <c r="F100" s="780"/>
      <c r="G100" s="271"/>
      <c r="H100" s="1897"/>
      <c r="I100" s="519"/>
      <c r="J100" s="586"/>
      <c r="K100" s="88"/>
      <c r="L100" s="88"/>
      <c r="M100" s="88"/>
      <c r="N100" s="161"/>
      <c r="O100" s="668"/>
      <c r="P100" s="214"/>
      <c r="Q100" s="214"/>
      <c r="R100" s="214"/>
      <c r="S100" s="236"/>
      <c r="T100" s="137">
        <v>13</v>
      </c>
      <c r="U100" s="137">
        <v>16</v>
      </c>
      <c r="V100" s="204">
        <v>21</v>
      </c>
      <c r="W100" s="563">
        <v>11</v>
      </c>
      <c r="X100" s="55">
        <v>16</v>
      </c>
      <c r="Y100" s="55">
        <v>4</v>
      </c>
      <c r="Z100" s="55">
        <v>18</v>
      </c>
      <c r="AA100" s="55">
        <v>18</v>
      </c>
      <c r="AB100" s="55">
        <v>22</v>
      </c>
      <c r="AC100" s="55">
        <v>21</v>
      </c>
      <c r="AD100" s="578">
        <v>17</v>
      </c>
      <c r="AE100" s="55">
        <v>16</v>
      </c>
      <c r="AF100" s="1374">
        <v>14</v>
      </c>
      <c r="AG100" s="1524">
        <v>16</v>
      </c>
      <c r="AH100" s="578">
        <v>16</v>
      </c>
      <c r="AI100" s="55">
        <v>16</v>
      </c>
      <c r="AJ100" s="2099">
        <v>15</v>
      </c>
      <c r="AK100" s="2147">
        <v>17</v>
      </c>
      <c r="AL100" s="2281">
        <v>15</v>
      </c>
      <c r="AM100" s="862"/>
    </row>
    <row r="101" spans="1:42" ht="16.5" thickBot="1" x14ac:dyDescent="0.3">
      <c r="A101" s="99"/>
      <c r="B101" s="2340"/>
      <c r="C101" s="2386"/>
      <c r="D101" s="252" t="s">
        <v>337</v>
      </c>
      <c r="E101" s="2376"/>
      <c r="F101" s="715"/>
      <c r="G101" s="271"/>
      <c r="H101" s="1906"/>
      <c r="I101" s="226"/>
      <c r="J101" s="96"/>
      <c r="K101" s="97"/>
      <c r="L101" s="97"/>
      <c r="M101" s="97"/>
      <c r="N101" s="161"/>
      <c r="O101" s="669"/>
      <c r="P101" s="282"/>
      <c r="Q101" s="282"/>
      <c r="R101" s="282"/>
      <c r="S101" s="283"/>
      <c r="T101" s="136">
        <v>0</v>
      </c>
      <c r="U101" s="136">
        <v>3</v>
      </c>
      <c r="V101" s="284">
        <v>2</v>
      </c>
      <c r="W101" s="1077">
        <v>4</v>
      </c>
      <c r="X101" s="884">
        <v>4</v>
      </c>
      <c r="Y101" s="884">
        <v>2</v>
      </c>
      <c r="Z101" s="884">
        <v>3</v>
      </c>
      <c r="AA101" s="884">
        <v>2</v>
      </c>
      <c r="AB101" s="884">
        <v>2</v>
      </c>
      <c r="AC101" s="884">
        <v>1</v>
      </c>
      <c r="AD101" s="1383">
        <v>2</v>
      </c>
      <c r="AE101" s="884">
        <v>1</v>
      </c>
      <c r="AF101" s="1406">
        <v>3</v>
      </c>
      <c r="AG101" s="1840">
        <v>3</v>
      </c>
      <c r="AH101" s="1383">
        <v>1</v>
      </c>
      <c r="AI101" s="884">
        <v>0</v>
      </c>
      <c r="AJ101" s="884">
        <v>0</v>
      </c>
      <c r="AK101" s="884">
        <v>0</v>
      </c>
      <c r="AL101" s="1406">
        <v>0</v>
      </c>
      <c r="AM101" s="862"/>
    </row>
    <row r="102" spans="1:42" ht="15.75" customHeight="1" x14ac:dyDescent="0.25">
      <c r="A102" s="99"/>
      <c r="B102" s="2340"/>
      <c r="C102" s="2386"/>
      <c r="D102" s="253" t="s">
        <v>339</v>
      </c>
      <c r="E102" s="2388" t="s">
        <v>297</v>
      </c>
      <c r="F102" s="782"/>
      <c r="G102" s="271"/>
      <c r="H102" s="1899"/>
      <c r="I102" s="225"/>
      <c r="J102" s="93"/>
      <c r="K102" s="95"/>
      <c r="L102" s="95"/>
      <c r="M102" s="95"/>
      <c r="N102" s="161"/>
      <c r="O102" s="668"/>
      <c r="P102" s="214"/>
      <c r="Q102" s="214"/>
      <c r="R102" s="214"/>
      <c r="S102" s="236"/>
      <c r="T102" s="140">
        <v>2</v>
      </c>
      <c r="U102" s="140">
        <v>2</v>
      </c>
      <c r="V102" s="285">
        <v>1</v>
      </c>
      <c r="W102" s="1078">
        <v>0</v>
      </c>
      <c r="X102" s="1006">
        <v>0</v>
      </c>
      <c r="Y102" s="1006">
        <v>0</v>
      </c>
      <c r="Z102" s="1006">
        <v>1</v>
      </c>
      <c r="AA102" s="1006">
        <v>0</v>
      </c>
      <c r="AB102" s="1006">
        <v>0</v>
      </c>
      <c r="AC102" s="1006">
        <v>0</v>
      </c>
      <c r="AD102" s="1328">
        <v>0</v>
      </c>
      <c r="AE102" s="1327">
        <v>0</v>
      </c>
      <c r="AF102" s="1338">
        <v>0</v>
      </c>
      <c r="AG102" s="1519">
        <v>0</v>
      </c>
      <c r="AH102" s="1761">
        <v>0</v>
      </c>
      <c r="AI102" s="1760">
        <v>0</v>
      </c>
      <c r="AJ102" s="2093">
        <v>0</v>
      </c>
      <c r="AK102" s="2129">
        <v>0</v>
      </c>
      <c r="AL102" s="2278">
        <v>0</v>
      </c>
      <c r="AM102" s="862"/>
    </row>
    <row r="103" spans="1:42" x14ac:dyDescent="0.25">
      <c r="A103" s="99"/>
      <c r="B103" s="2340"/>
      <c r="C103" s="2386"/>
      <c r="D103" s="251" t="s">
        <v>340</v>
      </c>
      <c r="E103" s="2375"/>
      <c r="F103" s="780"/>
      <c r="G103" s="271"/>
      <c r="H103" s="1897"/>
      <c r="I103" s="519"/>
      <c r="J103" s="586"/>
      <c r="K103" s="88"/>
      <c r="L103" s="88"/>
      <c r="M103" s="88"/>
      <c r="N103" s="161"/>
      <c r="O103" s="668"/>
      <c r="P103" s="214"/>
      <c r="Q103" s="214"/>
      <c r="R103" s="214"/>
      <c r="S103" s="236"/>
      <c r="T103" s="138">
        <v>14</v>
      </c>
      <c r="U103" s="138">
        <v>14</v>
      </c>
      <c r="V103" s="205">
        <v>8</v>
      </c>
      <c r="W103" s="566">
        <v>6</v>
      </c>
      <c r="X103" s="1003">
        <v>6</v>
      </c>
      <c r="Y103" s="1003">
        <v>7</v>
      </c>
      <c r="Z103" s="1003">
        <v>12</v>
      </c>
      <c r="AA103" s="1003">
        <v>4</v>
      </c>
      <c r="AB103" s="1003">
        <v>0</v>
      </c>
      <c r="AC103" s="1003">
        <v>1</v>
      </c>
      <c r="AD103" s="1325">
        <v>2</v>
      </c>
      <c r="AE103" s="1324">
        <v>1</v>
      </c>
      <c r="AF103" s="1345">
        <v>5</v>
      </c>
      <c r="AG103" s="1839">
        <v>7</v>
      </c>
      <c r="AH103" s="1763">
        <v>2</v>
      </c>
      <c r="AI103" s="1762">
        <v>8</v>
      </c>
      <c r="AJ103" s="2094">
        <v>10</v>
      </c>
      <c r="AK103" s="2130">
        <v>13</v>
      </c>
      <c r="AL103" s="2276">
        <v>13</v>
      </c>
      <c r="AM103" s="862"/>
    </row>
    <row r="104" spans="1:42" x14ac:dyDescent="0.25">
      <c r="A104" s="99"/>
      <c r="B104" s="2340"/>
      <c r="C104" s="2386"/>
      <c r="D104" s="251" t="s">
        <v>341</v>
      </c>
      <c r="E104" s="2375"/>
      <c r="F104" s="780"/>
      <c r="G104" s="271"/>
      <c r="H104" s="1897"/>
      <c r="I104" s="519"/>
      <c r="J104" s="586"/>
      <c r="K104" s="88"/>
      <c r="L104" s="88"/>
      <c r="M104" s="88"/>
      <c r="N104" s="161"/>
      <c r="O104" s="668"/>
      <c r="P104" s="214"/>
      <c r="Q104" s="214"/>
      <c r="R104" s="214"/>
      <c r="S104" s="236"/>
      <c r="T104" s="137">
        <v>18</v>
      </c>
      <c r="U104" s="137">
        <v>23</v>
      </c>
      <c r="V104" s="204">
        <v>25</v>
      </c>
      <c r="W104" s="563">
        <v>30</v>
      </c>
      <c r="X104" s="55">
        <v>24</v>
      </c>
      <c r="Y104" s="55">
        <v>26</v>
      </c>
      <c r="Z104" s="55">
        <v>16</v>
      </c>
      <c r="AA104" s="55">
        <v>25</v>
      </c>
      <c r="AB104" s="55">
        <v>25</v>
      </c>
      <c r="AC104" s="55">
        <v>25</v>
      </c>
      <c r="AD104" s="578">
        <v>31</v>
      </c>
      <c r="AE104" s="55">
        <v>31</v>
      </c>
      <c r="AF104" s="1374">
        <v>29</v>
      </c>
      <c r="AG104" s="1524">
        <v>28</v>
      </c>
      <c r="AH104" s="578">
        <v>34</v>
      </c>
      <c r="AI104" s="55">
        <v>28</v>
      </c>
      <c r="AJ104" s="2099">
        <v>26</v>
      </c>
      <c r="AK104" s="2147">
        <v>22</v>
      </c>
      <c r="AL104" s="2281">
        <v>23</v>
      </c>
      <c r="AM104" s="862"/>
    </row>
    <row r="105" spans="1:42" ht="16.5" thickBot="1" x14ac:dyDescent="0.3">
      <c r="A105" s="99"/>
      <c r="B105" s="2341"/>
      <c r="C105" s="2387"/>
      <c r="D105" s="964" t="s">
        <v>342</v>
      </c>
      <c r="E105" s="2375"/>
      <c r="F105" s="783"/>
      <c r="G105" s="965"/>
      <c r="H105" s="1898"/>
      <c r="I105" s="229"/>
      <c r="J105" s="85"/>
      <c r="K105" s="89"/>
      <c r="L105" s="89"/>
      <c r="M105" s="89"/>
      <c r="N105" s="161"/>
      <c r="O105" s="668"/>
      <c r="P105" s="214"/>
      <c r="Q105" s="214"/>
      <c r="R105" s="214"/>
      <c r="S105" s="236"/>
      <c r="T105" s="658">
        <v>7</v>
      </c>
      <c r="U105" s="658">
        <v>2</v>
      </c>
      <c r="V105" s="659">
        <v>7</v>
      </c>
      <c r="W105" s="1079">
        <v>4</v>
      </c>
      <c r="X105" s="884">
        <v>10</v>
      </c>
      <c r="Y105" s="884">
        <v>7</v>
      </c>
      <c r="Z105" s="884">
        <v>11</v>
      </c>
      <c r="AA105" s="884">
        <v>11</v>
      </c>
      <c r="AB105" s="884">
        <v>15</v>
      </c>
      <c r="AC105" s="884">
        <v>14</v>
      </c>
      <c r="AD105" s="1383">
        <v>7</v>
      </c>
      <c r="AE105" s="884">
        <v>8</v>
      </c>
      <c r="AF105" s="1406">
        <v>6</v>
      </c>
      <c r="AG105" s="1840">
        <v>5</v>
      </c>
      <c r="AH105" s="1383">
        <v>4</v>
      </c>
      <c r="AI105" s="884">
        <v>4</v>
      </c>
      <c r="AJ105" s="884">
        <v>4</v>
      </c>
      <c r="AK105" s="884">
        <v>5</v>
      </c>
      <c r="AL105" s="1406">
        <v>4</v>
      </c>
      <c r="AM105" s="862"/>
    </row>
    <row r="106" spans="1:42" ht="33" customHeight="1" x14ac:dyDescent="0.25">
      <c r="A106" s="99"/>
      <c r="B106" s="2357" t="s">
        <v>350</v>
      </c>
      <c r="C106" s="265" t="s">
        <v>295</v>
      </c>
      <c r="D106" s="253" t="s">
        <v>362</v>
      </c>
      <c r="E106" s="777" t="s">
        <v>297</v>
      </c>
      <c r="F106" s="782"/>
      <c r="G106" s="939"/>
      <c r="H106" s="1899"/>
      <c r="I106" s="225"/>
      <c r="J106" s="93"/>
      <c r="K106" s="95"/>
      <c r="L106" s="95"/>
      <c r="M106" s="95"/>
      <c r="N106" s="166"/>
      <c r="O106" s="754"/>
      <c r="P106" s="217"/>
      <c r="Q106" s="217"/>
      <c r="R106" s="217"/>
      <c r="S106" s="217"/>
      <c r="T106" s="171">
        <v>0.99</v>
      </c>
      <c r="U106" s="171">
        <v>0.99</v>
      </c>
      <c r="V106" s="298">
        <v>0.99</v>
      </c>
      <c r="W106" s="1080">
        <v>0.96</v>
      </c>
      <c r="X106" s="820">
        <v>0.99</v>
      </c>
      <c r="Y106" s="820">
        <v>0.98</v>
      </c>
      <c r="Z106" s="820">
        <v>0.92</v>
      </c>
      <c r="AA106" s="820">
        <v>0.92</v>
      </c>
      <c r="AB106" s="820">
        <v>0.93</v>
      </c>
      <c r="AC106" s="820">
        <v>0.94</v>
      </c>
      <c r="AD106" s="1384">
        <v>0.99</v>
      </c>
      <c r="AE106" s="820">
        <v>0.99</v>
      </c>
      <c r="AF106" s="1407">
        <v>0.99</v>
      </c>
      <c r="AG106" s="1841">
        <v>0.91</v>
      </c>
      <c r="AH106" s="1384">
        <v>0.97</v>
      </c>
      <c r="AI106" s="820">
        <v>0.98</v>
      </c>
      <c r="AJ106" s="820">
        <v>0.93</v>
      </c>
      <c r="AK106" s="820">
        <v>0.99</v>
      </c>
      <c r="AL106" s="1407">
        <v>1.01</v>
      </c>
      <c r="AM106" s="862"/>
      <c r="AO106" s="428"/>
      <c r="AP106" s="429"/>
    </row>
    <row r="107" spans="1:42" ht="33" customHeight="1" thickBot="1" x14ac:dyDescent="0.3">
      <c r="A107" s="99"/>
      <c r="B107" s="2344"/>
      <c r="C107" s="597" t="s">
        <v>295</v>
      </c>
      <c r="D107" s="964" t="s">
        <v>364</v>
      </c>
      <c r="E107" s="774" t="s">
        <v>297</v>
      </c>
      <c r="F107" s="785"/>
      <c r="G107" s="271"/>
      <c r="H107" s="1907"/>
      <c r="I107" s="294"/>
      <c r="J107" s="199"/>
      <c r="K107" s="427"/>
      <c r="L107" s="427"/>
      <c r="M107" s="427"/>
      <c r="N107" s="161"/>
      <c r="O107" s="755"/>
      <c r="P107" s="756"/>
      <c r="Q107" s="756"/>
      <c r="R107" s="756"/>
      <c r="S107" s="756"/>
      <c r="T107" s="415">
        <v>7.45</v>
      </c>
      <c r="U107" s="415">
        <v>7.45</v>
      </c>
      <c r="V107" s="757">
        <v>7.45</v>
      </c>
      <c r="W107" s="1081">
        <v>7.3</v>
      </c>
      <c r="X107" s="1003">
        <v>6.8</v>
      </c>
      <c r="Y107" s="1003">
        <v>7.2</v>
      </c>
      <c r="Z107" s="1003">
        <v>7.4</v>
      </c>
      <c r="AA107" s="1003">
        <v>7.63</v>
      </c>
      <c r="AB107" s="1003">
        <v>7.81</v>
      </c>
      <c r="AC107" s="1003">
        <v>7.56</v>
      </c>
      <c r="AD107" s="1325">
        <v>7.82</v>
      </c>
      <c r="AE107" s="1324">
        <v>7.82</v>
      </c>
      <c r="AF107" s="1345">
        <v>7.9</v>
      </c>
      <c r="AG107" s="1839">
        <v>7.66</v>
      </c>
      <c r="AH107" s="1763">
        <v>7.81</v>
      </c>
      <c r="AI107" s="1762">
        <v>7.94</v>
      </c>
      <c r="AJ107" s="2094">
        <v>7.84</v>
      </c>
      <c r="AK107" s="2130">
        <v>7.04</v>
      </c>
      <c r="AL107" s="2276">
        <v>7.66</v>
      </c>
      <c r="AM107" s="862"/>
      <c r="AO107" s="428"/>
      <c r="AP107" s="429"/>
    </row>
    <row r="108" spans="1:42" ht="15.75" customHeight="1" x14ac:dyDescent="0.25">
      <c r="A108" s="487"/>
      <c r="B108" s="2344"/>
      <c r="C108" s="2342" t="s">
        <v>295</v>
      </c>
      <c r="D108" s="251" t="s">
        <v>543</v>
      </c>
      <c r="E108" s="774" t="s">
        <v>297</v>
      </c>
      <c r="F108" s="781"/>
      <c r="G108" s="940"/>
      <c r="H108" s="1897"/>
      <c r="I108" s="517"/>
      <c r="J108" s="585"/>
      <c r="K108" s="585"/>
      <c r="L108" s="585"/>
      <c r="M108" s="585"/>
      <c r="N108" s="123"/>
      <c r="O108" s="691"/>
      <c r="P108" s="692"/>
      <c r="Q108" s="692"/>
      <c r="R108" s="692"/>
      <c r="S108" s="692"/>
      <c r="T108" s="692"/>
      <c r="U108" s="216"/>
      <c r="V108" s="501"/>
      <c r="W108" s="1082"/>
      <c r="X108" s="575"/>
      <c r="Y108" s="560">
        <v>0.66479999999999995</v>
      </c>
      <c r="Z108" s="575"/>
      <c r="AA108" s="575"/>
      <c r="AB108" s="575"/>
      <c r="AC108" s="575"/>
      <c r="AD108" s="1313"/>
      <c r="AE108" s="575"/>
      <c r="AF108" s="1408"/>
      <c r="AG108" s="1842"/>
      <c r="AH108" s="1313"/>
      <c r="AI108" s="575"/>
      <c r="AJ108" s="575"/>
      <c r="AK108" s="575"/>
      <c r="AL108" s="1408"/>
      <c r="AM108" s="989"/>
    </row>
    <row r="109" spans="1:42" ht="21" customHeight="1" x14ac:dyDescent="0.25">
      <c r="A109" s="487"/>
      <c r="B109" s="2344"/>
      <c r="C109" s="2342"/>
      <c r="D109" s="251" t="s">
        <v>544</v>
      </c>
      <c r="E109" s="450" t="s">
        <v>297</v>
      </c>
      <c r="F109" s="962"/>
      <c r="G109" s="940"/>
      <c r="H109" s="1897"/>
      <c r="I109" s="517"/>
      <c r="J109" s="585"/>
      <c r="K109" s="585"/>
      <c r="L109" s="585"/>
      <c r="M109" s="585"/>
      <c r="N109" s="123"/>
      <c r="O109" s="693"/>
      <c r="P109" s="524"/>
      <c r="Q109" s="524"/>
      <c r="R109" s="524"/>
      <c r="S109" s="524"/>
      <c r="T109" s="524"/>
      <c r="U109" s="521"/>
      <c r="V109" s="684"/>
      <c r="W109" s="1083"/>
      <c r="X109" s="575"/>
      <c r="Y109" s="560">
        <v>0.78590000000000004</v>
      </c>
      <c r="Z109" s="575"/>
      <c r="AA109" s="575"/>
      <c r="AB109" s="575"/>
      <c r="AC109" s="575"/>
      <c r="AD109" s="1313"/>
      <c r="AE109" s="575"/>
      <c r="AF109" s="1408"/>
      <c r="AG109" s="1842"/>
      <c r="AH109" s="1313"/>
      <c r="AI109" s="575"/>
      <c r="AJ109" s="575"/>
      <c r="AK109" s="575"/>
      <c r="AL109" s="1408"/>
      <c r="AM109" s="989"/>
    </row>
    <row r="110" spans="1:42" ht="33" customHeight="1" thickBot="1" x14ac:dyDescent="0.3">
      <c r="A110" s="99"/>
      <c r="B110" s="2358"/>
      <c r="C110" s="685" t="s">
        <v>295</v>
      </c>
      <c r="D110" s="966" t="s">
        <v>539</v>
      </c>
      <c r="E110" s="450" t="s">
        <v>297</v>
      </c>
      <c r="F110" s="498" t="s">
        <v>541</v>
      </c>
      <c r="G110" s="280"/>
      <c r="H110" s="1953"/>
      <c r="I110" s="619"/>
      <c r="J110" s="616"/>
      <c r="K110" s="683"/>
      <c r="L110" s="683"/>
      <c r="M110" s="683"/>
      <c r="N110" s="281"/>
      <c r="O110" s="758">
        <v>2.1999999999999999E-2</v>
      </c>
      <c r="P110" s="759">
        <v>0.01</v>
      </c>
      <c r="Q110" s="759">
        <v>2.7E-2</v>
      </c>
      <c r="R110" s="759">
        <v>1.2999999999999999E-2</v>
      </c>
      <c r="S110" s="759">
        <v>0.01</v>
      </c>
      <c r="T110" s="335">
        <v>0.02</v>
      </c>
      <c r="U110" s="335">
        <v>2.4E-2</v>
      </c>
      <c r="V110" s="335">
        <v>2.5000000000000001E-2</v>
      </c>
      <c r="W110" s="882">
        <v>2.1000000000000001E-2</v>
      </c>
      <c r="X110" s="436">
        <v>1.9E-2</v>
      </c>
      <c r="Y110" s="436">
        <v>1.9E-2</v>
      </c>
      <c r="Z110" s="436">
        <v>1.9E-2</v>
      </c>
      <c r="AA110" s="436">
        <v>1.9E-2</v>
      </c>
      <c r="AB110" s="370"/>
      <c r="AC110" s="370"/>
      <c r="AD110" s="1385"/>
      <c r="AE110" s="370"/>
      <c r="AF110" s="1409"/>
      <c r="AG110" s="1843"/>
      <c r="AH110" s="1385"/>
      <c r="AI110" s="370"/>
      <c r="AJ110" s="370"/>
      <c r="AK110" s="370"/>
      <c r="AL110" s="1409"/>
      <c r="AM110" s="862"/>
      <c r="AO110" s="428"/>
      <c r="AP110" s="429"/>
    </row>
    <row r="111" spans="1:42" ht="39.75" customHeight="1" x14ac:dyDescent="0.25">
      <c r="A111" s="99"/>
      <c r="B111" s="2339" t="s">
        <v>475</v>
      </c>
      <c r="C111" s="435" t="s">
        <v>295</v>
      </c>
      <c r="D111" s="250" t="s">
        <v>476</v>
      </c>
      <c r="E111" s="655" t="s">
        <v>297</v>
      </c>
      <c r="F111" s="779"/>
      <c r="G111" s="279"/>
      <c r="H111" s="1896"/>
      <c r="I111" s="169"/>
      <c r="J111" s="83"/>
      <c r="K111" s="92"/>
      <c r="L111" s="92"/>
      <c r="M111" s="92"/>
      <c r="N111" s="760"/>
      <c r="O111" s="764">
        <v>1</v>
      </c>
      <c r="P111" s="765">
        <v>1</v>
      </c>
      <c r="Q111" s="765">
        <v>1</v>
      </c>
      <c r="R111" s="765">
        <v>1</v>
      </c>
      <c r="S111" s="765">
        <v>1</v>
      </c>
      <c r="T111" s="620">
        <v>0.97599999999999998</v>
      </c>
      <c r="U111" s="620">
        <v>0.97799999999999998</v>
      </c>
      <c r="V111" s="765">
        <v>0.97399999999999998</v>
      </c>
      <c r="W111" s="1084">
        <v>0.97499999999999998</v>
      </c>
      <c r="X111" s="1020">
        <v>0.96399999999999997</v>
      </c>
      <c r="Y111" s="1020">
        <v>0.92900000000000005</v>
      </c>
      <c r="Z111" s="364">
        <v>0.92</v>
      </c>
      <c r="AA111" s="1020">
        <v>0.95730000000000004</v>
      </c>
      <c r="AB111" s="1020">
        <v>0.95799999999999996</v>
      </c>
      <c r="AC111" s="1020">
        <v>0.97899999999999998</v>
      </c>
      <c r="AD111" s="1332">
        <v>0.95240000000000002</v>
      </c>
      <c r="AE111" s="1337">
        <v>0.9375</v>
      </c>
      <c r="AF111" s="1410">
        <v>0.94289999999999996</v>
      </c>
      <c r="AG111" s="1527">
        <v>0.89600000000000002</v>
      </c>
      <c r="AH111" s="1790">
        <v>0.89600000000000002</v>
      </c>
      <c r="AI111" s="1808"/>
      <c r="AJ111" s="2098"/>
      <c r="AK111" s="2146"/>
      <c r="AL111" s="2215"/>
      <c r="AM111" s="862"/>
      <c r="AO111" s="428"/>
      <c r="AP111" s="429"/>
    </row>
    <row r="112" spans="1:42" ht="39.75" customHeight="1" x14ac:dyDescent="0.25">
      <c r="A112" s="99"/>
      <c r="B112" s="2340"/>
      <c r="C112" s="852" t="s">
        <v>295</v>
      </c>
      <c r="D112" s="251" t="s">
        <v>533</v>
      </c>
      <c r="E112" s="656" t="s">
        <v>297</v>
      </c>
      <c r="F112" s="780"/>
      <c r="G112" s="271"/>
      <c r="H112" s="1897"/>
      <c r="I112" s="1789"/>
      <c r="J112" s="586"/>
      <c r="K112" s="88"/>
      <c r="L112" s="88"/>
      <c r="M112" s="88"/>
      <c r="N112" s="761"/>
      <c r="O112" s="766">
        <v>0.78</v>
      </c>
      <c r="P112" s="223">
        <v>0.77</v>
      </c>
      <c r="Q112" s="223">
        <v>0.79</v>
      </c>
      <c r="R112" s="223">
        <v>0.79</v>
      </c>
      <c r="S112" s="223">
        <v>0.82</v>
      </c>
      <c r="T112" s="364">
        <v>0.82</v>
      </c>
      <c r="U112" s="364">
        <v>0.82</v>
      </c>
      <c r="V112" s="223">
        <v>0.83</v>
      </c>
      <c r="W112" s="1085">
        <v>0.81</v>
      </c>
      <c r="X112" s="364">
        <v>0.82</v>
      </c>
      <c r="Y112" s="364">
        <v>0.8</v>
      </c>
      <c r="Z112" s="364">
        <v>0.81</v>
      </c>
      <c r="AA112" s="364">
        <v>0.82</v>
      </c>
      <c r="AB112" s="364">
        <v>0.82</v>
      </c>
      <c r="AC112" s="364">
        <v>0.82</v>
      </c>
      <c r="AD112" s="559">
        <v>0.82</v>
      </c>
      <c r="AE112" s="364">
        <v>0.82</v>
      </c>
      <c r="AF112" s="1411">
        <v>0.82</v>
      </c>
      <c r="AG112" s="559">
        <v>0.77</v>
      </c>
      <c r="AH112" s="559">
        <v>0.77</v>
      </c>
      <c r="AI112" s="307"/>
      <c r="AJ112" s="307"/>
      <c r="AK112" s="307"/>
      <c r="AL112" s="1952"/>
      <c r="AM112" s="862"/>
      <c r="AO112" s="428"/>
      <c r="AP112" s="429"/>
    </row>
    <row r="113" spans="1:42" ht="39.75" customHeight="1" x14ac:dyDescent="0.25">
      <c r="A113" s="99"/>
      <c r="B113" s="2340"/>
      <c r="C113" s="852" t="s">
        <v>295</v>
      </c>
      <c r="D113" s="251" t="s">
        <v>477</v>
      </c>
      <c r="E113" s="656" t="s">
        <v>297</v>
      </c>
      <c r="F113" s="780"/>
      <c r="G113" s="271"/>
      <c r="H113" s="1897"/>
      <c r="I113" s="1789"/>
      <c r="J113" s="586"/>
      <c r="K113" s="88"/>
      <c r="L113" s="88"/>
      <c r="M113" s="88"/>
      <c r="N113" s="761"/>
      <c r="O113" s="766">
        <v>0.09</v>
      </c>
      <c r="P113" s="223">
        <v>0.12</v>
      </c>
      <c r="Q113" s="223">
        <v>0.12</v>
      </c>
      <c r="R113" s="223">
        <v>0.14000000000000001</v>
      </c>
      <c r="S113" s="223">
        <v>0.12</v>
      </c>
      <c r="T113" s="364">
        <v>0.13</v>
      </c>
      <c r="U113" s="364">
        <v>0.11</v>
      </c>
      <c r="V113" s="223">
        <v>0.1</v>
      </c>
      <c r="W113" s="1085">
        <v>0.12</v>
      </c>
      <c r="X113" s="364">
        <v>0.12</v>
      </c>
      <c r="Y113" s="364">
        <v>0.14000000000000001</v>
      </c>
      <c r="Z113" s="364">
        <v>0.14000000000000001</v>
      </c>
      <c r="AA113" s="364">
        <v>0.11</v>
      </c>
      <c r="AB113" s="364">
        <v>0.11</v>
      </c>
      <c r="AC113" s="364">
        <v>0.12</v>
      </c>
      <c r="AD113" s="559">
        <v>0.12</v>
      </c>
      <c r="AE113" s="364">
        <v>0.11</v>
      </c>
      <c r="AF113" s="1411">
        <v>0.13</v>
      </c>
      <c r="AG113" s="559">
        <v>0.12</v>
      </c>
      <c r="AH113" s="559">
        <v>0.12</v>
      </c>
      <c r="AI113" s="307"/>
      <c r="AJ113" s="307"/>
      <c r="AK113" s="307"/>
      <c r="AL113" s="1952"/>
      <c r="AM113" s="862"/>
      <c r="AO113" s="428"/>
      <c r="AP113" s="429"/>
    </row>
    <row r="114" spans="1:42" ht="39.75" customHeight="1" x14ac:dyDescent="0.25">
      <c r="A114" s="99"/>
      <c r="B114" s="2340"/>
      <c r="C114" s="852" t="s">
        <v>295</v>
      </c>
      <c r="D114" s="251" t="s">
        <v>478</v>
      </c>
      <c r="E114" s="656" t="s">
        <v>297</v>
      </c>
      <c r="F114" s="780"/>
      <c r="G114" s="271"/>
      <c r="H114" s="1897"/>
      <c r="I114" s="1789"/>
      <c r="J114" s="586"/>
      <c r="K114" s="88"/>
      <c r="L114" s="88"/>
      <c r="M114" s="88"/>
      <c r="N114" s="761"/>
      <c r="O114" s="766">
        <v>0.13</v>
      </c>
      <c r="P114" s="223">
        <v>0.12</v>
      </c>
      <c r="Q114" s="223">
        <v>0.09</v>
      </c>
      <c r="R114" s="223">
        <v>7.0000000000000007E-2</v>
      </c>
      <c r="S114" s="223">
        <v>0.06</v>
      </c>
      <c r="T114" s="364">
        <v>7.0000000000000007E-2</v>
      </c>
      <c r="U114" s="364">
        <v>0.08</v>
      </c>
      <c r="V114" s="223">
        <v>0.09</v>
      </c>
      <c r="W114" s="1085">
        <v>0.08</v>
      </c>
      <c r="X114" s="364">
        <v>0.08</v>
      </c>
      <c r="Y114" s="364">
        <v>0.08</v>
      </c>
      <c r="Z114" s="364">
        <v>0.06</v>
      </c>
      <c r="AA114" s="364">
        <v>7.0000000000000007E-2</v>
      </c>
      <c r="AB114" s="364">
        <v>7.0000000000000007E-2</v>
      </c>
      <c r="AC114" s="364">
        <v>0.06</v>
      </c>
      <c r="AD114" s="559">
        <v>0.06</v>
      </c>
      <c r="AE114" s="364">
        <v>7.0000000000000007E-2</v>
      </c>
      <c r="AF114" s="1411">
        <v>0.06</v>
      </c>
      <c r="AG114" s="559">
        <v>0.09</v>
      </c>
      <c r="AH114" s="559">
        <v>0.09</v>
      </c>
      <c r="AI114" s="307"/>
      <c r="AJ114" s="307"/>
      <c r="AK114" s="307"/>
      <c r="AL114" s="1952"/>
      <c r="AM114" s="862"/>
      <c r="AO114" s="428"/>
      <c r="AP114" s="429"/>
    </row>
    <row r="115" spans="1:42" ht="39.75" customHeight="1" thickBot="1" x14ac:dyDescent="0.3">
      <c r="A115" s="99"/>
      <c r="B115" s="2341"/>
      <c r="C115" s="597" t="s">
        <v>295</v>
      </c>
      <c r="D115" s="257" t="s">
        <v>500</v>
      </c>
      <c r="E115" s="657" t="s">
        <v>297</v>
      </c>
      <c r="F115" s="715"/>
      <c r="G115" s="271"/>
      <c r="H115" s="1906"/>
      <c r="I115" s="226"/>
      <c r="J115" s="96"/>
      <c r="K115" s="97"/>
      <c r="L115" s="97"/>
      <c r="M115" s="97"/>
      <c r="N115" s="762"/>
      <c r="O115" s="768">
        <f>100%-O111</f>
        <v>0</v>
      </c>
      <c r="P115" s="767">
        <f t="shared" ref="P115:Y115" si="7">100%-P111</f>
        <v>0</v>
      </c>
      <c r="Q115" s="767">
        <f t="shared" si="7"/>
        <v>0</v>
      </c>
      <c r="R115" s="767">
        <f t="shared" si="7"/>
        <v>0</v>
      </c>
      <c r="S115" s="767">
        <f t="shared" si="7"/>
        <v>0</v>
      </c>
      <c r="T115" s="767">
        <f t="shared" si="7"/>
        <v>2.4000000000000021E-2</v>
      </c>
      <c r="U115" s="767">
        <f t="shared" si="7"/>
        <v>2.200000000000002E-2</v>
      </c>
      <c r="V115" s="767">
        <f t="shared" si="7"/>
        <v>2.6000000000000023E-2</v>
      </c>
      <c r="W115" s="1086">
        <f t="shared" si="7"/>
        <v>2.5000000000000022E-2</v>
      </c>
      <c r="X115" s="223">
        <f t="shared" si="7"/>
        <v>3.6000000000000032E-2</v>
      </c>
      <c r="Y115" s="223">
        <f t="shared" si="7"/>
        <v>7.0999999999999952E-2</v>
      </c>
      <c r="Z115" s="364">
        <v>0.08</v>
      </c>
      <c r="AA115" s="1020">
        <v>4.2999999999999997E-2</v>
      </c>
      <c r="AB115" s="1020">
        <v>4.2000000000000003E-2</v>
      </c>
      <c r="AC115" s="1020">
        <v>2.1000000000000001E-2</v>
      </c>
      <c r="AD115" s="1332">
        <v>4.7600000000000003E-2</v>
      </c>
      <c r="AE115" s="1337">
        <v>6.25E-2</v>
      </c>
      <c r="AF115" s="1410">
        <v>5.7099999999999998E-2</v>
      </c>
      <c r="AG115" s="1527">
        <v>0.104</v>
      </c>
      <c r="AH115" s="1790">
        <v>0.104</v>
      </c>
      <c r="AI115" s="1808"/>
      <c r="AJ115" s="2098"/>
      <c r="AK115" s="2146"/>
      <c r="AL115" s="2215"/>
      <c r="AM115" s="862"/>
      <c r="AO115" s="428"/>
      <c r="AP115" s="429"/>
    </row>
    <row r="116" spans="1:42" ht="31.5" x14ac:dyDescent="0.25">
      <c r="A116" s="99"/>
      <c r="B116" s="2351" t="s">
        <v>63</v>
      </c>
      <c r="C116" s="265" t="s">
        <v>321</v>
      </c>
      <c r="D116" s="258" t="s">
        <v>263</v>
      </c>
      <c r="E116" s="655" t="s">
        <v>320</v>
      </c>
      <c r="F116" s="779" t="s">
        <v>268</v>
      </c>
      <c r="G116" s="271"/>
      <c r="H116" s="1974">
        <v>48</v>
      </c>
      <c r="I116" s="169"/>
      <c r="J116" s="83"/>
      <c r="K116" s="98"/>
      <c r="L116" s="98"/>
      <c r="M116" s="98"/>
      <c r="N116" s="670"/>
      <c r="O116" s="673"/>
      <c r="P116" s="674"/>
      <c r="Q116" s="216"/>
      <c r="R116" s="148"/>
      <c r="S116" s="148"/>
      <c r="T116" s="216"/>
      <c r="U116" s="216"/>
      <c r="V116" s="216"/>
      <c r="W116" s="786"/>
      <c r="X116" s="1015"/>
      <c r="Y116" s="716"/>
      <c r="Z116" s="820">
        <v>0.51</v>
      </c>
      <c r="AA116" s="307"/>
      <c r="AB116" s="307"/>
      <c r="AC116" s="307"/>
      <c r="AD116" s="1282"/>
      <c r="AE116" s="307"/>
      <c r="AF116" s="307"/>
      <c r="AG116" s="1282"/>
      <c r="AH116" s="1282"/>
      <c r="AI116" s="307"/>
      <c r="AJ116" s="307"/>
      <c r="AK116" s="307"/>
      <c r="AL116" s="307"/>
      <c r="AM116" s="142"/>
      <c r="AO116" s="428"/>
      <c r="AP116" s="429"/>
    </row>
    <row r="117" spans="1:42" ht="31.5" x14ac:dyDescent="0.25">
      <c r="A117" s="99"/>
      <c r="B117" s="2351"/>
      <c r="C117" s="852" t="s">
        <v>321</v>
      </c>
      <c r="D117" s="259" t="s">
        <v>264</v>
      </c>
      <c r="E117" s="656" t="s">
        <v>320</v>
      </c>
      <c r="F117" s="780" t="s">
        <v>269</v>
      </c>
      <c r="G117" s="271"/>
      <c r="H117" s="2048">
        <v>59</v>
      </c>
      <c r="I117" s="519"/>
      <c r="J117" s="586"/>
      <c r="K117" s="43"/>
      <c r="L117" s="43"/>
      <c r="M117" s="43"/>
      <c r="N117" s="671"/>
      <c r="O117" s="675"/>
      <c r="P117" s="146"/>
      <c r="Q117" s="521"/>
      <c r="R117" s="45"/>
      <c r="S117" s="45"/>
      <c r="T117" s="521"/>
      <c r="U117" s="521"/>
      <c r="V117" s="521"/>
      <c r="W117" s="676"/>
      <c r="X117" s="1015"/>
      <c r="Y117" s="716"/>
      <c r="Z117" s="820">
        <v>0.62</v>
      </c>
      <c r="AA117" s="307"/>
      <c r="AB117" s="307"/>
      <c r="AC117" s="307"/>
      <c r="AD117" s="1282"/>
      <c r="AE117" s="307"/>
      <c r="AF117" s="307"/>
      <c r="AG117" s="1282"/>
      <c r="AH117" s="1282"/>
      <c r="AI117" s="307"/>
      <c r="AJ117" s="307"/>
      <c r="AK117" s="307"/>
      <c r="AL117" s="307"/>
      <c r="AM117" s="142"/>
      <c r="AO117" s="428"/>
      <c r="AP117" s="429"/>
    </row>
    <row r="118" spans="1:42" ht="31.5" x14ac:dyDescent="0.25">
      <c r="A118" s="99"/>
      <c r="B118" s="2351"/>
      <c r="C118" s="852" t="s">
        <v>64</v>
      </c>
      <c r="D118" s="259" t="s">
        <v>265</v>
      </c>
      <c r="E118" s="656"/>
      <c r="F118" s="780" t="s">
        <v>267</v>
      </c>
      <c r="G118" s="271"/>
      <c r="H118" s="1897"/>
      <c r="I118" s="519"/>
      <c r="J118" s="586"/>
      <c r="K118" s="586"/>
      <c r="L118" s="43"/>
      <c r="M118" s="43"/>
      <c r="N118" s="671"/>
      <c r="O118" s="2398">
        <v>59</v>
      </c>
      <c r="P118" s="2399"/>
      <c r="Q118" s="2400"/>
      <c r="R118" s="45"/>
      <c r="S118" s="45"/>
      <c r="T118" s="521"/>
      <c r="U118" s="521"/>
      <c r="V118" s="521"/>
      <c r="W118" s="676"/>
      <c r="X118" s="1015"/>
      <c r="Y118" s="1015"/>
      <c r="Z118" s="1015"/>
      <c r="AA118" s="1015"/>
      <c r="AB118" s="1015"/>
      <c r="AC118" s="1015"/>
      <c r="AD118" s="676"/>
      <c r="AE118" s="1323"/>
      <c r="AF118" s="1354"/>
      <c r="AG118" s="676"/>
      <c r="AH118" s="676"/>
      <c r="AI118" s="1754"/>
      <c r="AJ118" s="2097"/>
      <c r="AK118" s="2138"/>
      <c r="AL118" s="2219"/>
      <c r="AM118" s="142"/>
    </row>
    <row r="119" spans="1:42" ht="32.25" thickBot="1" x14ac:dyDescent="0.3">
      <c r="A119" s="99"/>
      <c r="B119" s="2352"/>
      <c r="C119" s="412" t="s">
        <v>64</v>
      </c>
      <c r="D119" s="260" t="s">
        <v>266</v>
      </c>
      <c r="E119" s="774"/>
      <c r="F119" s="783" t="s">
        <v>219</v>
      </c>
      <c r="G119" s="271"/>
      <c r="H119" s="1898"/>
      <c r="I119" s="229"/>
      <c r="J119" s="85"/>
      <c r="K119" s="85"/>
      <c r="L119" s="131"/>
      <c r="M119" s="131"/>
      <c r="N119" s="672"/>
      <c r="O119" s="2401">
        <v>76</v>
      </c>
      <c r="P119" s="2402"/>
      <c r="Q119" s="2403"/>
      <c r="R119" s="332"/>
      <c r="S119" s="332"/>
      <c r="T119" s="522"/>
      <c r="U119" s="522"/>
      <c r="V119" s="522"/>
      <c r="W119" s="883"/>
      <c r="X119" s="1015"/>
      <c r="Y119" s="1015"/>
      <c r="Z119" s="1015"/>
      <c r="AA119" s="1015"/>
      <c r="AB119" s="1015"/>
      <c r="AC119" s="1015"/>
      <c r="AD119" s="676"/>
      <c r="AE119" s="1323"/>
      <c r="AF119" s="1354"/>
      <c r="AG119" s="676"/>
      <c r="AH119" s="676"/>
      <c r="AI119" s="1754"/>
      <c r="AJ119" s="2097"/>
      <c r="AK119" s="2138"/>
      <c r="AL119" s="2219"/>
      <c r="AM119" s="142"/>
    </row>
    <row r="120" spans="1:42" ht="31.5" customHeight="1" x14ac:dyDescent="0.25">
      <c r="A120" s="99"/>
      <c r="B120" s="2339" t="s">
        <v>69</v>
      </c>
      <c r="C120" s="265" t="s">
        <v>293</v>
      </c>
      <c r="D120" s="254" t="s">
        <v>27</v>
      </c>
      <c r="E120" s="777"/>
      <c r="F120" s="782" t="s">
        <v>65</v>
      </c>
      <c r="G120" s="271"/>
      <c r="H120" s="1903">
        <v>0.01</v>
      </c>
      <c r="I120" s="225"/>
      <c r="J120" s="93"/>
      <c r="K120" s="93"/>
      <c r="L120" s="93"/>
      <c r="M120" s="93"/>
      <c r="N120" s="770"/>
      <c r="O120" s="763"/>
      <c r="P120" s="769"/>
      <c r="Q120" s="520"/>
      <c r="R120" s="763"/>
      <c r="S120" s="763"/>
      <c r="T120" s="520"/>
      <c r="U120" s="520"/>
      <c r="V120" s="520"/>
      <c r="W120" s="520"/>
      <c r="X120" s="520"/>
      <c r="Y120" s="520"/>
      <c r="Z120" s="878"/>
      <c r="AA120" s="878"/>
      <c r="AB120" s="878"/>
      <c r="AC120" s="1014"/>
      <c r="AD120" s="878"/>
      <c r="AE120" s="1323"/>
      <c r="AF120" s="1354"/>
      <c r="AG120" s="676"/>
      <c r="AH120" s="676"/>
      <c r="AI120" s="1754"/>
      <c r="AJ120" s="2097"/>
      <c r="AK120" s="2138"/>
      <c r="AL120" s="2219"/>
      <c r="AM120" s="142"/>
    </row>
    <row r="121" spans="1:42" ht="24" customHeight="1" x14ac:dyDescent="0.25">
      <c r="A121" s="99"/>
      <c r="B121" s="2340"/>
      <c r="C121" s="852" t="s">
        <v>295</v>
      </c>
      <c r="D121" s="259" t="s">
        <v>70</v>
      </c>
      <c r="E121" s="778" t="s">
        <v>365</v>
      </c>
      <c r="F121" s="780"/>
      <c r="G121" s="271"/>
      <c r="H121" s="1897"/>
      <c r="I121" s="1786"/>
      <c r="J121" s="521"/>
      <c r="K121" s="521"/>
      <c r="L121" s="521"/>
      <c r="M121" s="521"/>
      <c r="N121" s="521"/>
      <c r="O121" s="45"/>
      <c r="P121" s="147"/>
      <c r="Q121" s="521"/>
      <c r="R121" s="45"/>
      <c r="S121" s="45"/>
      <c r="T121" s="513">
        <v>166</v>
      </c>
      <c r="U121" s="521"/>
      <c r="V121" s="521"/>
      <c r="W121" s="521"/>
      <c r="X121" s="521"/>
      <c r="Y121" s="521"/>
      <c r="Z121" s="676"/>
      <c r="AA121" s="676"/>
      <c r="AB121" s="676"/>
      <c r="AC121" s="982"/>
      <c r="AD121" s="676"/>
      <c r="AE121" s="1323"/>
      <c r="AF121" s="1354"/>
      <c r="AG121" s="676"/>
      <c r="AH121" s="676"/>
      <c r="AI121" s="1754"/>
      <c r="AJ121" s="2097"/>
      <c r="AK121" s="2138"/>
      <c r="AL121" s="2219"/>
      <c r="AM121" s="142"/>
    </row>
    <row r="122" spans="1:42" ht="27.75" customHeight="1" x14ac:dyDescent="0.25">
      <c r="A122" s="99"/>
      <c r="B122" s="2340"/>
      <c r="C122" s="852" t="s">
        <v>295</v>
      </c>
      <c r="D122" s="259" t="s">
        <v>71</v>
      </c>
      <c r="E122" s="778" t="s">
        <v>365</v>
      </c>
      <c r="F122" s="780"/>
      <c r="G122" s="271"/>
      <c r="H122" s="1897"/>
      <c r="I122" s="1786"/>
      <c r="J122" s="521"/>
      <c r="K122" s="521"/>
      <c r="L122" s="521"/>
      <c r="M122" s="521"/>
      <c r="N122" s="521"/>
      <c r="O122" s="45"/>
      <c r="P122" s="147"/>
      <c r="Q122" s="521"/>
      <c r="R122" s="45"/>
      <c r="S122" s="45"/>
      <c r="T122" s="513">
        <v>270</v>
      </c>
      <c r="U122" s="521"/>
      <c r="V122" s="521"/>
      <c r="W122" s="521"/>
      <c r="X122" s="521"/>
      <c r="Y122" s="521"/>
      <c r="Z122" s="676"/>
      <c r="AA122" s="676"/>
      <c r="AB122" s="676"/>
      <c r="AC122" s="982"/>
      <c r="AD122" s="676"/>
      <c r="AE122" s="1323"/>
      <c r="AF122" s="1354"/>
      <c r="AG122" s="676"/>
      <c r="AH122" s="676"/>
      <c r="AI122" s="1754"/>
      <c r="AJ122" s="2097"/>
      <c r="AK122" s="2138"/>
      <c r="AL122" s="2219"/>
      <c r="AM122" s="142"/>
    </row>
    <row r="123" spans="1:42" x14ac:dyDescent="0.25">
      <c r="A123" s="99"/>
      <c r="B123" s="2340"/>
      <c r="C123" s="852" t="s">
        <v>295</v>
      </c>
      <c r="D123" s="259" t="s">
        <v>133</v>
      </c>
      <c r="E123" s="656"/>
      <c r="F123" s="780" t="s">
        <v>199</v>
      </c>
      <c r="G123" s="271"/>
      <c r="H123" s="1897"/>
      <c r="I123" s="1786"/>
      <c r="J123" s="521"/>
      <c r="K123" s="521"/>
      <c r="L123" s="521"/>
      <c r="M123" s="521"/>
      <c r="N123" s="521"/>
      <c r="O123" s="521"/>
      <c r="P123" s="521"/>
      <c r="Q123" s="521"/>
      <c r="R123" s="521"/>
      <c r="S123" s="521"/>
      <c r="T123" s="55">
        <v>275</v>
      </c>
      <c r="U123" s="521"/>
      <c r="V123" s="521"/>
      <c r="W123" s="521"/>
      <c r="X123" s="521"/>
      <c r="Y123" s="521"/>
      <c r="Z123" s="676"/>
      <c r="AA123" s="676"/>
      <c r="AB123" s="676"/>
      <c r="AC123" s="982"/>
      <c r="AD123" s="676"/>
      <c r="AE123" s="1323"/>
      <c r="AF123" s="1354"/>
      <c r="AG123" s="676"/>
      <c r="AH123" s="676"/>
      <c r="AI123" s="1754"/>
      <c r="AJ123" s="2097"/>
      <c r="AK123" s="2138"/>
      <c r="AL123" s="2219"/>
      <c r="AM123" s="142"/>
    </row>
    <row r="124" spans="1:42" ht="30.75" customHeight="1" thickBot="1" x14ac:dyDescent="0.3">
      <c r="A124" s="99"/>
      <c r="B124" s="2340"/>
      <c r="C124" s="597" t="s">
        <v>295</v>
      </c>
      <c r="D124" s="873" t="s">
        <v>72</v>
      </c>
      <c r="E124" s="900" t="s">
        <v>365</v>
      </c>
      <c r="F124" s="783">
        <v>0</v>
      </c>
      <c r="G124" s="965"/>
      <c r="H124" s="1898"/>
      <c r="I124" s="1852"/>
      <c r="J124" s="91"/>
      <c r="K124" s="91"/>
      <c r="L124" s="91"/>
      <c r="M124" s="91"/>
      <c r="N124" s="91"/>
      <c r="O124" s="91"/>
      <c r="P124" s="91"/>
      <c r="Q124" s="91"/>
      <c r="R124" s="91"/>
      <c r="S124" s="91"/>
      <c r="T124" s="874">
        <v>2</v>
      </c>
      <c r="U124" s="91"/>
      <c r="V124" s="91"/>
      <c r="W124" s="91"/>
      <c r="X124" s="91"/>
      <c r="Y124" s="91"/>
      <c r="Z124" s="872"/>
      <c r="AA124" s="914"/>
      <c r="AB124" s="1064"/>
      <c r="AC124" s="913"/>
      <c r="AD124" s="1149"/>
      <c r="AE124" s="1323"/>
      <c r="AF124" s="1354"/>
      <c r="AG124" s="676"/>
      <c r="AH124" s="676"/>
      <c r="AI124" s="1754"/>
      <c r="AJ124" s="2097"/>
      <c r="AK124" s="2138"/>
      <c r="AL124" s="2219"/>
      <c r="AM124" s="142"/>
    </row>
    <row r="125" spans="1:42" x14ac:dyDescent="0.25">
      <c r="B125" s="2340"/>
      <c r="C125" s="1065" t="s">
        <v>295</v>
      </c>
      <c r="D125" s="480" t="s">
        <v>568</v>
      </c>
      <c r="E125" s="1053" t="s">
        <v>297</v>
      </c>
      <c r="F125" s="118"/>
      <c r="G125" s="939"/>
      <c r="H125" s="1899"/>
      <c r="I125" s="225"/>
      <c r="J125" s="93"/>
      <c r="K125" s="95"/>
      <c r="L125" s="95"/>
      <c r="M125" s="95"/>
      <c r="N125" s="227"/>
      <c r="O125" s="901">
        <v>173</v>
      </c>
      <c r="P125" s="901">
        <v>183</v>
      </c>
      <c r="Q125" s="902">
        <v>186</v>
      </c>
      <c r="R125" s="902">
        <v>225</v>
      </c>
      <c r="S125" s="902">
        <v>227</v>
      </c>
      <c r="T125" s="902">
        <v>177</v>
      </c>
      <c r="U125" s="902">
        <v>137</v>
      </c>
      <c r="V125" s="902">
        <v>226</v>
      </c>
      <c r="W125" s="902">
        <v>186</v>
      </c>
      <c r="X125" s="902">
        <v>166</v>
      </c>
      <c r="Y125" s="902">
        <v>179</v>
      </c>
      <c r="Z125" s="902">
        <v>198</v>
      </c>
      <c r="AA125" s="786"/>
      <c r="AB125" s="786"/>
      <c r="AC125" s="216"/>
      <c r="AD125" s="786"/>
      <c r="AE125" s="1323"/>
      <c r="AF125" s="1354"/>
      <c r="AG125" s="676"/>
      <c r="AH125" s="676"/>
      <c r="AI125" s="1754"/>
      <c r="AJ125" s="2097"/>
      <c r="AK125" s="2138"/>
      <c r="AL125" s="2219"/>
    </row>
    <row r="126" spans="1:42" x14ac:dyDescent="0.25">
      <c r="B126" s="2340"/>
      <c r="C126" s="1056" t="s">
        <v>295</v>
      </c>
      <c r="D126" s="53" t="s">
        <v>569</v>
      </c>
      <c r="E126" s="774" t="s">
        <v>297</v>
      </c>
      <c r="F126" s="1063"/>
      <c r="G126" s="271"/>
      <c r="H126" s="1897"/>
      <c r="I126" s="1789"/>
      <c r="J126" s="1058"/>
      <c r="K126" s="88"/>
      <c r="L126" s="88"/>
      <c r="M126" s="88"/>
      <c r="N126" s="69"/>
      <c r="O126" s="896">
        <v>0.57999999999999996</v>
      </c>
      <c r="P126" s="896">
        <v>0.6</v>
      </c>
      <c r="Q126" s="820">
        <v>0.73</v>
      </c>
      <c r="R126" s="820">
        <v>0.56999999999999995</v>
      </c>
      <c r="S126" s="820">
        <v>0.55000000000000004</v>
      </c>
      <c r="T126" s="820">
        <v>0.56000000000000005</v>
      </c>
      <c r="U126" s="820">
        <v>0.65</v>
      </c>
      <c r="V126" s="820">
        <v>0.6</v>
      </c>
      <c r="W126" s="820">
        <v>0.61</v>
      </c>
      <c r="X126" s="820">
        <v>0.76</v>
      </c>
      <c r="Y126" s="820">
        <v>0.68</v>
      </c>
      <c r="Z126" s="820">
        <v>0.48</v>
      </c>
      <c r="AA126" s="676"/>
      <c r="AB126" s="676"/>
      <c r="AC126" s="1061"/>
      <c r="AD126" s="676"/>
      <c r="AE126" s="1323"/>
      <c r="AF126" s="1354"/>
      <c r="AG126" s="676"/>
      <c r="AH126" s="676"/>
      <c r="AI126" s="1754"/>
      <c r="AJ126" s="2097"/>
      <c r="AK126" s="2138"/>
      <c r="AL126" s="2219"/>
    </row>
    <row r="127" spans="1:42" x14ac:dyDescent="0.25">
      <c r="B127" s="2340"/>
      <c r="C127" s="1056" t="s">
        <v>295</v>
      </c>
      <c r="D127" s="53" t="s">
        <v>570</v>
      </c>
      <c r="E127" s="774" t="s">
        <v>297</v>
      </c>
      <c r="F127" s="1063"/>
      <c r="G127" s="271"/>
      <c r="H127" s="1897"/>
      <c r="I127" s="1789"/>
      <c r="J127" s="1058"/>
      <c r="K127" s="88"/>
      <c r="L127" s="88"/>
      <c r="M127" s="88"/>
      <c r="N127" s="69"/>
      <c r="O127" s="1059"/>
      <c r="P127" s="1059"/>
      <c r="Q127" s="307"/>
      <c r="R127" s="307"/>
      <c r="S127" s="307"/>
      <c r="T127" s="307"/>
      <c r="U127" s="307"/>
      <c r="V127" s="307"/>
      <c r="W127" s="307"/>
      <c r="X127" s="307"/>
      <c r="Y127" s="307"/>
      <c r="Z127" s="307"/>
      <c r="AA127" s="1354"/>
      <c r="AB127" s="123">
        <v>322</v>
      </c>
      <c r="AC127" s="1055">
        <v>323</v>
      </c>
      <c r="AD127" s="123">
        <v>278</v>
      </c>
      <c r="AE127" s="1333">
        <v>283</v>
      </c>
      <c r="AF127" s="1363">
        <v>261</v>
      </c>
      <c r="AG127" s="1844"/>
      <c r="AH127" s="1844"/>
      <c r="AI127" s="1437"/>
      <c r="AJ127" s="1437"/>
      <c r="AK127" s="1437"/>
      <c r="AL127" s="1437"/>
    </row>
    <row r="128" spans="1:42" x14ac:dyDescent="0.25">
      <c r="B128" s="2340"/>
      <c r="C128" s="997" t="s">
        <v>295</v>
      </c>
      <c r="D128" s="53" t="s">
        <v>666</v>
      </c>
      <c r="E128" s="774" t="s">
        <v>297</v>
      </c>
      <c r="F128" s="120"/>
      <c r="G128" s="965"/>
      <c r="H128" s="1898"/>
      <c r="I128" s="229"/>
      <c r="J128" s="85"/>
      <c r="K128" s="89"/>
      <c r="L128" s="89"/>
      <c r="M128" s="89"/>
      <c r="N128" s="90"/>
      <c r="O128" s="1434"/>
      <c r="P128" s="1434"/>
      <c r="Q128" s="1236"/>
      <c r="R128" s="1236"/>
      <c r="S128" s="1236"/>
      <c r="T128" s="1236"/>
      <c r="U128" s="1236"/>
      <c r="V128" s="1236"/>
      <c r="W128" s="1236"/>
      <c r="X128" s="1236"/>
      <c r="Y128" s="1236"/>
      <c r="Z128" s="1236"/>
      <c r="AA128" s="1354"/>
      <c r="AB128" s="1388"/>
      <c r="AC128" s="913"/>
      <c r="AD128" s="1074">
        <v>256</v>
      </c>
      <c r="AE128" s="1363">
        <v>240</v>
      </c>
      <c r="AF128" s="1363">
        <v>106</v>
      </c>
      <c r="AG128" s="1844"/>
      <c r="AH128" s="1844"/>
      <c r="AI128" s="1437"/>
      <c r="AJ128" s="1437"/>
      <c r="AK128" s="1437"/>
      <c r="AL128" s="1437"/>
    </row>
    <row r="129" spans="2:39" x14ac:dyDescent="0.25">
      <c r="B129" s="2340"/>
      <c r="C129" s="997" t="s">
        <v>295</v>
      </c>
      <c r="D129" s="53" t="s">
        <v>665</v>
      </c>
      <c r="E129" s="774" t="s">
        <v>297</v>
      </c>
      <c r="F129" s="120"/>
      <c r="G129" s="965"/>
      <c r="H129" s="1898"/>
      <c r="I129" s="229"/>
      <c r="J129" s="85"/>
      <c r="K129" s="89"/>
      <c r="L129" s="89"/>
      <c r="M129" s="89"/>
      <c r="N129" s="90"/>
      <c r="O129" s="1434"/>
      <c r="P129" s="1434"/>
      <c r="Q129" s="1236"/>
      <c r="R129" s="1236"/>
      <c r="S129" s="1236"/>
      <c r="T129" s="1236"/>
      <c r="U129" s="1236"/>
      <c r="V129" s="1236"/>
      <c r="W129" s="1236"/>
      <c r="X129" s="1236"/>
      <c r="Y129" s="1236"/>
      <c r="Z129" s="1236"/>
      <c r="AA129" s="1354"/>
      <c r="AB129" s="1388"/>
      <c r="AC129" s="913"/>
      <c r="AD129" s="1074">
        <v>103</v>
      </c>
      <c r="AE129" s="1363">
        <v>114</v>
      </c>
      <c r="AF129" s="1363">
        <v>96</v>
      </c>
      <c r="AG129" s="1844"/>
      <c r="AH129" s="1844"/>
      <c r="AI129" s="1437"/>
      <c r="AJ129" s="1437"/>
      <c r="AK129" s="1437"/>
      <c r="AL129" s="1437"/>
    </row>
    <row r="130" spans="2:39" ht="16.5" thickBot="1" x14ac:dyDescent="0.3">
      <c r="B130" s="2341"/>
      <c r="C130" s="1057" t="s">
        <v>295</v>
      </c>
      <c r="D130" s="102" t="s">
        <v>571</v>
      </c>
      <c r="E130" s="657" t="s">
        <v>297</v>
      </c>
      <c r="F130" s="119"/>
      <c r="G130" s="280"/>
      <c r="H130" s="1906"/>
      <c r="I130" s="226"/>
      <c r="J130" s="96"/>
      <c r="K130" s="97"/>
      <c r="L130" s="97"/>
      <c r="M130" s="97"/>
      <c r="N130" s="296"/>
      <c r="O130" s="1060"/>
      <c r="P130" s="1060"/>
      <c r="Q130" s="308"/>
      <c r="R130" s="308"/>
      <c r="S130" s="308"/>
      <c r="T130" s="308"/>
      <c r="U130" s="308"/>
      <c r="V130" s="308"/>
      <c r="W130" s="308"/>
      <c r="X130" s="308"/>
      <c r="Y130" s="308"/>
      <c r="Z130" s="1062"/>
      <c r="AA130" s="883"/>
      <c r="AB130" s="883"/>
      <c r="AC130" s="331"/>
      <c r="AD130" s="1386">
        <f>AD129/AD128</f>
        <v>0.40234375</v>
      </c>
      <c r="AE130" s="1386">
        <f>AE129/AE128</f>
        <v>0.47499999999999998</v>
      </c>
      <c r="AF130" s="1339">
        <f>AF129/AF128</f>
        <v>0.90566037735849059</v>
      </c>
      <c r="AG130" s="1385"/>
      <c r="AH130" s="1385"/>
      <c r="AI130" s="370"/>
      <c r="AJ130" s="370"/>
      <c r="AK130" s="370"/>
      <c r="AL130" s="370"/>
    </row>
    <row r="131" spans="2:39" s="46" customFormat="1" x14ac:dyDescent="0.25">
      <c r="C131" s="478"/>
      <c r="D131" s="479"/>
      <c r="E131" s="478"/>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row>
    <row r="132" spans="2:39" s="46" customFormat="1" x14ac:dyDescent="0.25">
      <c r="C132" s="478"/>
      <c r="D132" s="479"/>
      <c r="E132" s="478"/>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row>
    <row r="133" spans="2:39" s="46" customFormat="1" x14ac:dyDescent="0.25">
      <c r="C133" s="478"/>
      <c r="D133" s="479"/>
      <c r="E133" s="478"/>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row>
    <row r="134" spans="2:39" s="46" customFormat="1" x14ac:dyDescent="0.25">
      <c r="C134" s="478"/>
      <c r="D134" s="479"/>
      <c r="E134" s="478"/>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row>
    <row r="135" spans="2:39" s="46" customFormat="1" x14ac:dyDescent="0.25">
      <c r="C135" s="478"/>
      <c r="D135" s="479"/>
      <c r="E135" s="478"/>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row>
    <row r="136" spans="2:39" s="46" customFormat="1" x14ac:dyDescent="0.25">
      <c r="C136" s="478"/>
      <c r="D136" s="479"/>
      <c r="E136" s="478"/>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row>
    <row r="137" spans="2:39" s="46" customFormat="1" x14ac:dyDescent="0.25">
      <c r="C137" s="478"/>
      <c r="D137" s="479"/>
      <c r="E137" s="478"/>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row>
    <row r="138" spans="2:39" s="46" customFormat="1" x14ac:dyDescent="0.25">
      <c r="C138" s="478"/>
      <c r="D138" s="479"/>
      <c r="E138" s="478"/>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row>
    <row r="139" spans="2:39" s="46" customFormat="1" x14ac:dyDescent="0.25">
      <c r="C139" s="478"/>
      <c r="D139" s="479"/>
      <c r="E139" s="478"/>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row>
    <row r="140" spans="2:39" s="46" customFormat="1" x14ac:dyDescent="0.25">
      <c r="C140" s="478"/>
      <c r="D140" s="479"/>
      <c r="E140" s="478"/>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row>
    <row r="141" spans="2:39" s="46" customFormat="1" x14ac:dyDescent="0.25">
      <c r="C141" s="478"/>
      <c r="D141" s="479"/>
      <c r="E141" s="478"/>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row>
    <row r="142" spans="2:39" s="46" customFormat="1" x14ac:dyDescent="0.25">
      <c r="C142" s="478"/>
      <c r="D142" s="479"/>
      <c r="E142" s="478"/>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row>
    <row r="143" spans="2:39" s="46" customFormat="1" x14ac:dyDescent="0.25">
      <c r="C143" s="478"/>
      <c r="D143" s="479"/>
      <c r="E143" s="478"/>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row>
    <row r="144" spans="2:39" s="46" customFormat="1" x14ac:dyDescent="0.25">
      <c r="C144" s="478"/>
      <c r="D144" s="479"/>
      <c r="E144" s="478"/>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row>
    <row r="145" spans="3:39" s="46" customFormat="1" x14ac:dyDescent="0.25">
      <c r="C145" s="478"/>
      <c r="D145" s="479"/>
      <c r="E145" s="478"/>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row>
    <row r="146" spans="3:39" s="46" customFormat="1" x14ac:dyDescent="0.25">
      <c r="C146" s="478"/>
      <c r="D146" s="479"/>
      <c r="E146" s="478"/>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row>
    <row r="147" spans="3:39" s="46" customFormat="1" x14ac:dyDescent="0.25">
      <c r="C147" s="478"/>
      <c r="D147" s="479"/>
      <c r="E147" s="478"/>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row>
    <row r="148" spans="3:39" s="46" customFormat="1" x14ac:dyDescent="0.25">
      <c r="C148" s="478"/>
      <c r="D148" s="479"/>
      <c r="E148" s="478"/>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row>
    <row r="149" spans="3:39" s="46" customFormat="1" x14ac:dyDescent="0.25">
      <c r="C149" s="478"/>
      <c r="D149" s="479"/>
      <c r="E149" s="478"/>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row>
    <row r="150" spans="3:39" s="46" customFormat="1" x14ac:dyDescent="0.25">
      <c r="C150" s="478"/>
      <c r="D150" s="479"/>
      <c r="E150" s="478"/>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row>
    <row r="151" spans="3:39" s="46" customFormat="1" x14ac:dyDescent="0.25">
      <c r="C151" s="478"/>
      <c r="D151" s="479"/>
      <c r="E151" s="478"/>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row>
    <row r="152" spans="3:39" s="46" customFormat="1" x14ac:dyDescent="0.25">
      <c r="C152" s="478"/>
      <c r="D152" s="479"/>
      <c r="E152" s="478"/>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row>
    <row r="153" spans="3:39" s="46" customFormat="1" x14ac:dyDescent="0.25">
      <c r="C153" s="478"/>
      <c r="D153" s="479"/>
      <c r="E153" s="478"/>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row>
    <row r="154" spans="3:39" s="46" customFormat="1" x14ac:dyDescent="0.25">
      <c r="C154" s="478"/>
      <c r="D154" s="479"/>
      <c r="E154" s="478"/>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row>
    <row r="155" spans="3:39" s="46" customFormat="1" x14ac:dyDescent="0.25">
      <c r="C155" s="478"/>
      <c r="D155" s="479"/>
      <c r="E155" s="478"/>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row>
    <row r="156" spans="3:39" s="46" customFormat="1" x14ac:dyDescent="0.25">
      <c r="C156" s="478"/>
      <c r="D156" s="479"/>
      <c r="E156" s="478"/>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row>
    <row r="157" spans="3:39" s="46" customFormat="1" x14ac:dyDescent="0.25">
      <c r="C157" s="478"/>
      <c r="D157" s="479"/>
      <c r="E157" s="478"/>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row>
    <row r="158" spans="3:39" s="46" customFormat="1" x14ac:dyDescent="0.25">
      <c r="C158" s="478"/>
      <c r="D158" s="479"/>
      <c r="E158" s="478"/>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row>
    <row r="159" spans="3:39" s="46" customFormat="1" x14ac:dyDescent="0.25">
      <c r="C159" s="478"/>
      <c r="D159" s="479"/>
      <c r="E159" s="478"/>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row>
    <row r="160" spans="3:39" s="46" customFormat="1" x14ac:dyDescent="0.25">
      <c r="C160" s="478"/>
      <c r="D160" s="479"/>
      <c r="E160" s="478"/>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row>
    <row r="161" spans="3:39" s="46" customFormat="1" x14ac:dyDescent="0.25">
      <c r="C161" s="478"/>
      <c r="D161" s="479"/>
      <c r="E161" s="478"/>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row>
    <row r="162" spans="3:39" s="46" customFormat="1" x14ac:dyDescent="0.25">
      <c r="C162" s="478"/>
      <c r="D162" s="479"/>
      <c r="E162" s="478"/>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row>
    <row r="163" spans="3:39" s="46" customFormat="1" x14ac:dyDescent="0.25">
      <c r="C163" s="478"/>
      <c r="D163" s="479"/>
      <c r="E163" s="478"/>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row>
    <row r="164" spans="3:39" s="46" customFormat="1" x14ac:dyDescent="0.25">
      <c r="C164" s="478"/>
      <c r="D164" s="479"/>
      <c r="E164" s="478"/>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row>
    <row r="165" spans="3:39" s="46" customFormat="1" x14ac:dyDescent="0.25">
      <c r="C165" s="478"/>
      <c r="D165" s="479"/>
      <c r="E165" s="478"/>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row>
    <row r="166" spans="3:39" s="46" customFormat="1" x14ac:dyDescent="0.25">
      <c r="C166" s="478"/>
      <c r="D166" s="479"/>
      <c r="E166" s="478"/>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row>
    <row r="167" spans="3:39" s="46" customFormat="1" x14ac:dyDescent="0.25">
      <c r="C167" s="478"/>
      <c r="D167" s="479"/>
      <c r="E167" s="478"/>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row>
    <row r="168" spans="3:39" s="46" customFormat="1" x14ac:dyDescent="0.25">
      <c r="C168" s="478"/>
      <c r="D168" s="479"/>
      <c r="E168" s="478"/>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row>
    <row r="169" spans="3:39" s="46" customFormat="1" x14ac:dyDescent="0.25">
      <c r="C169" s="478"/>
      <c r="D169" s="479"/>
      <c r="E169" s="478"/>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row>
    <row r="170" spans="3:39" s="46" customFormat="1" x14ac:dyDescent="0.25">
      <c r="C170" s="478"/>
      <c r="D170" s="479"/>
      <c r="E170" s="478"/>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row>
    <row r="171" spans="3:39" s="46" customFormat="1" x14ac:dyDescent="0.25">
      <c r="C171" s="478"/>
      <c r="D171" s="479"/>
      <c r="E171" s="478"/>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row>
    <row r="172" spans="3:39" s="46" customFormat="1" x14ac:dyDescent="0.25">
      <c r="C172" s="478"/>
      <c r="D172" s="479"/>
      <c r="E172" s="478"/>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row>
    <row r="173" spans="3:39" s="46" customFormat="1" x14ac:dyDescent="0.25">
      <c r="C173" s="478"/>
      <c r="D173" s="479"/>
      <c r="E173" s="478"/>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row>
    <row r="174" spans="3:39" s="46" customFormat="1" x14ac:dyDescent="0.25">
      <c r="C174" s="478"/>
      <c r="D174" s="479"/>
      <c r="E174" s="478"/>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row>
    <row r="175" spans="3:39" s="46" customFormat="1" x14ac:dyDescent="0.25">
      <c r="C175" s="478"/>
      <c r="D175" s="479"/>
      <c r="E175" s="478"/>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row>
    <row r="176" spans="3:39" s="46" customFormat="1" x14ac:dyDescent="0.25">
      <c r="C176" s="478"/>
      <c r="D176" s="479"/>
      <c r="E176" s="478"/>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row>
    <row r="177" spans="3:39" s="46" customFormat="1" x14ac:dyDescent="0.25">
      <c r="C177" s="478"/>
      <c r="D177" s="479"/>
      <c r="E177" s="478"/>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row>
    <row r="178" spans="3:39" s="46" customFormat="1" x14ac:dyDescent="0.25">
      <c r="C178" s="478"/>
      <c r="D178" s="479"/>
      <c r="E178" s="478"/>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row>
    <row r="179" spans="3:39" s="46" customFormat="1" x14ac:dyDescent="0.25">
      <c r="C179" s="478"/>
      <c r="D179" s="479"/>
      <c r="E179" s="478"/>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row>
    <row r="180" spans="3:39" s="46" customFormat="1" x14ac:dyDescent="0.25">
      <c r="C180" s="478"/>
      <c r="D180" s="479"/>
      <c r="E180" s="478"/>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row>
    <row r="181" spans="3:39" s="46" customFormat="1" x14ac:dyDescent="0.25">
      <c r="C181" s="478"/>
      <c r="D181" s="479"/>
      <c r="E181" s="478"/>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row>
    <row r="182" spans="3:39" s="46" customFormat="1" x14ac:dyDescent="0.25">
      <c r="C182" s="478"/>
      <c r="D182" s="479"/>
      <c r="E182" s="478"/>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row>
    <row r="183" spans="3:39" s="46" customFormat="1" x14ac:dyDescent="0.25">
      <c r="C183" s="478"/>
      <c r="D183" s="479"/>
      <c r="E183" s="478"/>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row>
    <row r="184" spans="3:39" s="46" customFormat="1" x14ac:dyDescent="0.25">
      <c r="C184" s="478"/>
      <c r="D184" s="479"/>
      <c r="E184" s="478"/>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row>
    <row r="185" spans="3:39" s="46" customFormat="1" x14ac:dyDescent="0.25">
      <c r="C185" s="478"/>
      <c r="D185" s="479"/>
      <c r="E185" s="478"/>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row>
    <row r="186" spans="3:39" s="46" customFormat="1" x14ac:dyDescent="0.25">
      <c r="C186" s="478"/>
      <c r="D186" s="479"/>
      <c r="E186" s="478"/>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row>
    <row r="187" spans="3:39" s="46" customFormat="1" x14ac:dyDescent="0.25">
      <c r="C187" s="478"/>
      <c r="D187" s="479"/>
      <c r="E187" s="478"/>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row>
    <row r="188" spans="3:39" s="46" customFormat="1" x14ac:dyDescent="0.25">
      <c r="C188" s="478"/>
      <c r="D188" s="479"/>
      <c r="E188" s="478"/>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row>
    <row r="189" spans="3:39" s="46" customFormat="1" x14ac:dyDescent="0.25">
      <c r="C189" s="478"/>
      <c r="D189" s="479"/>
      <c r="E189" s="478"/>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row>
    <row r="190" spans="3:39" s="46" customFormat="1" x14ac:dyDescent="0.25">
      <c r="C190" s="478"/>
      <c r="D190" s="479"/>
      <c r="E190" s="478"/>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row>
    <row r="191" spans="3:39" s="46" customFormat="1" x14ac:dyDescent="0.25">
      <c r="C191" s="478"/>
      <c r="D191" s="479"/>
      <c r="E191" s="478"/>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row>
    <row r="192" spans="3:39" s="46" customFormat="1" x14ac:dyDescent="0.25">
      <c r="C192" s="478"/>
      <c r="D192" s="479"/>
      <c r="E192" s="478"/>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row>
    <row r="193" spans="3:39" s="46" customFormat="1" x14ac:dyDescent="0.25">
      <c r="C193" s="478"/>
      <c r="D193" s="479"/>
      <c r="E193" s="478"/>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row>
    <row r="194" spans="3:39" s="46" customFormat="1" x14ac:dyDescent="0.25">
      <c r="C194" s="478"/>
      <c r="D194" s="479"/>
      <c r="E194" s="478"/>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row>
    <row r="195" spans="3:39" s="46" customFormat="1" x14ac:dyDescent="0.25">
      <c r="C195" s="478"/>
      <c r="D195" s="479"/>
      <c r="E195" s="478"/>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row>
    <row r="196" spans="3:39" s="46" customFormat="1" x14ac:dyDescent="0.25">
      <c r="C196" s="478"/>
      <c r="D196" s="479"/>
      <c r="E196" s="478"/>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row>
    <row r="197" spans="3:39" s="46" customFormat="1" x14ac:dyDescent="0.25">
      <c r="C197" s="478"/>
      <c r="D197" s="479"/>
      <c r="E197" s="478"/>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row>
    <row r="198" spans="3:39" s="46" customFormat="1" x14ac:dyDescent="0.25">
      <c r="C198" s="478"/>
      <c r="D198" s="479"/>
      <c r="E198" s="478"/>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row>
    <row r="199" spans="3:39" s="46" customFormat="1" x14ac:dyDescent="0.25">
      <c r="C199" s="478"/>
      <c r="D199" s="479"/>
      <c r="E199" s="478"/>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row>
    <row r="200" spans="3:39" s="46" customFormat="1" x14ac:dyDescent="0.25">
      <c r="C200" s="478"/>
      <c r="D200" s="479"/>
      <c r="E200" s="478"/>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row>
    <row r="201" spans="3:39" s="46" customFormat="1" x14ac:dyDescent="0.25">
      <c r="C201" s="478"/>
      <c r="D201" s="479"/>
      <c r="E201" s="478"/>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row>
    <row r="202" spans="3:39" s="46" customFormat="1" x14ac:dyDescent="0.25">
      <c r="C202" s="478"/>
      <c r="D202" s="479"/>
      <c r="E202" s="478"/>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row>
    <row r="203" spans="3:39" s="46" customFormat="1" x14ac:dyDescent="0.25">
      <c r="C203" s="478"/>
      <c r="D203" s="479"/>
      <c r="E203" s="478"/>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row>
    <row r="204" spans="3:39" s="46" customFormat="1" x14ac:dyDescent="0.25">
      <c r="C204" s="478"/>
      <c r="D204" s="479"/>
      <c r="E204" s="478"/>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row>
    <row r="205" spans="3:39" s="46" customFormat="1" x14ac:dyDescent="0.25">
      <c r="C205" s="478"/>
      <c r="D205" s="479"/>
      <c r="E205" s="478"/>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row>
    <row r="206" spans="3:39" s="46" customFormat="1" x14ac:dyDescent="0.25">
      <c r="C206" s="478"/>
      <c r="D206" s="479"/>
      <c r="E206" s="478"/>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row>
    <row r="207" spans="3:39" s="46" customFormat="1" x14ac:dyDescent="0.25">
      <c r="C207" s="478"/>
      <c r="D207" s="479"/>
      <c r="E207" s="478"/>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row>
    <row r="208" spans="3:39" s="46" customFormat="1" x14ac:dyDescent="0.25">
      <c r="C208" s="478"/>
      <c r="D208" s="479"/>
      <c r="E208" s="478"/>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row>
    <row r="209" spans="3:39" s="46" customFormat="1" x14ac:dyDescent="0.25">
      <c r="C209" s="478"/>
      <c r="D209" s="479"/>
      <c r="E209" s="478"/>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row>
    <row r="210" spans="3:39" s="46" customFormat="1" x14ac:dyDescent="0.25">
      <c r="C210" s="478"/>
      <c r="D210" s="479"/>
      <c r="E210" s="478"/>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row>
    <row r="211" spans="3:39" s="46" customFormat="1" x14ac:dyDescent="0.25">
      <c r="C211" s="478"/>
      <c r="D211" s="479"/>
      <c r="E211" s="478"/>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row>
    <row r="212" spans="3:39" s="46" customFormat="1" x14ac:dyDescent="0.25">
      <c r="C212" s="478"/>
      <c r="D212" s="479"/>
      <c r="E212" s="478"/>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row>
    <row r="213" spans="3:39" s="46" customFormat="1" x14ac:dyDescent="0.25">
      <c r="C213" s="478"/>
      <c r="D213" s="479"/>
      <c r="E213" s="478"/>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row>
    <row r="214" spans="3:39" s="46" customFormat="1" x14ac:dyDescent="0.25">
      <c r="C214" s="478"/>
      <c r="D214" s="479"/>
      <c r="E214" s="478"/>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row>
    <row r="215" spans="3:39" s="46" customFormat="1" x14ac:dyDescent="0.25">
      <c r="C215" s="478"/>
      <c r="D215" s="479"/>
      <c r="E215" s="478"/>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row>
    <row r="216" spans="3:39" s="46" customFormat="1" x14ac:dyDescent="0.25">
      <c r="C216" s="478"/>
      <c r="D216" s="479"/>
      <c r="E216" s="478"/>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row>
    <row r="217" spans="3:39" s="46" customFormat="1" x14ac:dyDescent="0.25">
      <c r="C217" s="478"/>
      <c r="D217" s="479"/>
      <c r="E217" s="478"/>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row>
    <row r="218" spans="3:39" s="46" customFormat="1" x14ac:dyDescent="0.25">
      <c r="C218" s="478"/>
      <c r="D218" s="479"/>
      <c r="E218" s="478"/>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row>
    <row r="219" spans="3:39" s="46" customFormat="1" x14ac:dyDescent="0.25">
      <c r="C219" s="478"/>
      <c r="D219" s="479"/>
      <c r="E219" s="478"/>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row>
    <row r="220" spans="3:39" s="46" customFormat="1" x14ac:dyDescent="0.25">
      <c r="C220" s="478"/>
      <c r="D220" s="479"/>
      <c r="E220" s="478"/>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row>
    <row r="221" spans="3:39" s="46" customFormat="1" x14ac:dyDescent="0.25">
      <c r="C221" s="478"/>
      <c r="D221" s="479"/>
      <c r="E221" s="478"/>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row>
    <row r="222" spans="3:39" s="46" customFormat="1" x14ac:dyDescent="0.25">
      <c r="C222" s="478"/>
      <c r="D222" s="479"/>
      <c r="E222" s="478"/>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row>
    <row r="223" spans="3:39" s="46" customFormat="1" x14ac:dyDescent="0.25">
      <c r="C223" s="478"/>
      <c r="D223" s="479"/>
      <c r="E223" s="478"/>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row>
    <row r="224" spans="3:39" s="46" customFormat="1" x14ac:dyDescent="0.25">
      <c r="C224" s="478"/>
      <c r="D224" s="479"/>
      <c r="E224" s="478"/>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row>
    <row r="225" spans="3:39" s="46" customFormat="1" x14ac:dyDescent="0.25">
      <c r="C225" s="478"/>
      <c r="D225" s="479"/>
      <c r="E225" s="478"/>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row>
    <row r="226" spans="3:39" s="46" customFormat="1" x14ac:dyDescent="0.25">
      <c r="C226" s="478"/>
      <c r="D226" s="479"/>
      <c r="E226" s="478"/>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row>
    <row r="227" spans="3:39" s="46" customFormat="1" x14ac:dyDescent="0.25">
      <c r="C227" s="478"/>
      <c r="D227" s="479"/>
      <c r="E227" s="478"/>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row>
    <row r="228" spans="3:39" s="46" customFormat="1" x14ac:dyDescent="0.25">
      <c r="C228" s="478"/>
      <c r="D228" s="479"/>
      <c r="E228" s="478"/>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row>
    <row r="229" spans="3:39" s="46" customFormat="1" x14ac:dyDescent="0.25">
      <c r="C229" s="478"/>
      <c r="D229" s="479"/>
      <c r="E229" s="478"/>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row>
    <row r="230" spans="3:39" s="46" customFormat="1" x14ac:dyDescent="0.25">
      <c r="C230" s="478"/>
      <c r="D230" s="479"/>
      <c r="E230" s="478"/>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row>
    <row r="231" spans="3:39" s="46" customFormat="1" x14ac:dyDescent="0.25">
      <c r="C231" s="478"/>
      <c r="D231" s="479"/>
      <c r="E231" s="478"/>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row>
    <row r="232" spans="3:39" s="46" customFormat="1" x14ac:dyDescent="0.25">
      <c r="C232" s="478"/>
      <c r="D232" s="479"/>
      <c r="E232" s="478"/>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row>
    <row r="233" spans="3:39" s="46" customFormat="1" x14ac:dyDescent="0.25">
      <c r="C233" s="478"/>
      <c r="D233" s="479"/>
      <c r="E233" s="478"/>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row>
    <row r="234" spans="3:39" s="46" customFormat="1" x14ac:dyDescent="0.25">
      <c r="C234" s="478"/>
      <c r="D234" s="479"/>
      <c r="E234" s="478"/>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row>
    <row r="235" spans="3:39" s="46" customFormat="1" x14ac:dyDescent="0.25">
      <c r="C235" s="478"/>
      <c r="D235" s="479"/>
      <c r="E235" s="478"/>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row>
    <row r="236" spans="3:39" s="46" customFormat="1" x14ac:dyDescent="0.25">
      <c r="C236" s="478"/>
      <c r="D236" s="479"/>
      <c r="E236" s="478"/>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row>
    <row r="237" spans="3:39" s="46" customFormat="1" x14ac:dyDescent="0.25">
      <c r="C237" s="478"/>
      <c r="D237" s="479"/>
      <c r="E237" s="478"/>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row>
    <row r="238" spans="3:39" s="46" customFormat="1" x14ac:dyDescent="0.25">
      <c r="C238" s="478"/>
      <c r="D238" s="479"/>
      <c r="E238" s="478"/>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row>
    <row r="239" spans="3:39" s="46" customFormat="1" x14ac:dyDescent="0.25">
      <c r="C239" s="478"/>
      <c r="D239" s="479"/>
      <c r="E239" s="478"/>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row>
    <row r="240" spans="3:39" s="46" customFormat="1" x14ac:dyDescent="0.25">
      <c r="C240" s="478"/>
      <c r="D240" s="479"/>
      <c r="E240" s="478"/>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row>
    <row r="241" spans="3:39" s="46" customFormat="1" x14ac:dyDescent="0.25">
      <c r="C241" s="478"/>
      <c r="D241" s="479"/>
      <c r="E241" s="478"/>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row>
    <row r="242" spans="3:39" s="46" customFormat="1" x14ac:dyDescent="0.25">
      <c r="C242" s="478"/>
      <c r="D242" s="479"/>
      <c r="E242" s="478"/>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row>
    <row r="243" spans="3:39" s="46" customFormat="1" x14ac:dyDescent="0.25">
      <c r="C243" s="478"/>
      <c r="D243" s="479"/>
      <c r="E243" s="478"/>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row>
    <row r="244" spans="3:39" s="46" customFormat="1" x14ac:dyDescent="0.25">
      <c r="C244" s="478"/>
      <c r="D244" s="479"/>
      <c r="E244" s="478"/>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row>
    <row r="245" spans="3:39" s="46" customFormat="1" x14ac:dyDescent="0.25">
      <c r="C245" s="478"/>
      <c r="D245" s="479"/>
      <c r="E245" s="478"/>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row>
    <row r="246" spans="3:39" s="46" customFormat="1" x14ac:dyDescent="0.25">
      <c r="C246" s="478"/>
      <c r="D246" s="479"/>
      <c r="E246" s="478"/>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row>
    <row r="247" spans="3:39" s="46" customFormat="1" x14ac:dyDescent="0.25">
      <c r="C247" s="478"/>
      <c r="D247" s="479"/>
      <c r="E247" s="478"/>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row>
    <row r="248" spans="3:39" s="46" customFormat="1" x14ac:dyDescent="0.25">
      <c r="C248" s="478"/>
      <c r="D248" s="479"/>
      <c r="E248" s="478"/>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row>
    <row r="249" spans="3:39" s="46" customFormat="1" x14ac:dyDescent="0.25">
      <c r="C249" s="478"/>
      <c r="D249" s="479"/>
      <c r="E249" s="478"/>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row>
    <row r="250" spans="3:39" s="46" customFormat="1" x14ac:dyDescent="0.25">
      <c r="C250" s="478"/>
      <c r="D250" s="479"/>
      <c r="E250" s="478"/>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row>
    <row r="251" spans="3:39" s="46" customFormat="1" x14ac:dyDescent="0.25">
      <c r="C251" s="478"/>
      <c r="D251" s="479"/>
      <c r="E251" s="478"/>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row>
    <row r="252" spans="3:39" s="46" customFormat="1" x14ac:dyDescent="0.25">
      <c r="C252" s="478"/>
      <c r="D252" s="479"/>
      <c r="E252" s="478"/>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row>
    <row r="253" spans="3:39" s="46" customFormat="1" x14ac:dyDescent="0.25">
      <c r="C253" s="478"/>
      <c r="D253" s="479"/>
      <c r="E253" s="478"/>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row>
    <row r="254" spans="3:39" s="46" customFormat="1" x14ac:dyDescent="0.25">
      <c r="C254" s="478"/>
      <c r="D254" s="479"/>
      <c r="E254" s="478"/>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row>
    <row r="255" spans="3:39" s="46" customFormat="1" x14ac:dyDescent="0.25">
      <c r="C255" s="478"/>
      <c r="D255" s="479"/>
      <c r="E255" s="478"/>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row>
    <row r="256" spans="3:39" s="46" customFormat="1" x14ac:dyDescent="0.25">
      <c r="C256" s="478"/>
      <c r="D256" s="479"/>
      <c r="E256" s="478"/>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row>
    <row r="257" spans="3:39" s="46" customFormat="1" x14ac:dyDescent="0.25">
      <c r="C257" s="478"/>
      <c r="D257" s="479"/>
      <c r="E257" s="478"/>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row>
    <row r="258" spans="3:39" s="46" customFormat="1" x14ac:dyDescent="0.25">
      <c r="C258" s="478"/>
      <c r="D258" s="479"/>
      <c r="E258" s="478"/>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row>
    <row r="259" spans="3:39" s="46" customFormat="1" x14ac:dyDescent="0.25">
      <c r="C259" s="478"/>
      <c r="D259" s="479"/>
      <c r="E259" s="478"/>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row>
    <row r="260" spans="3:39" s="46" customFormat="1" x14ac:dyDescent="0.25">
      <c r="C260" s="478"/>
      <c r="D260" s="479"/>
      <c r="E260" s="478"/>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row>
    <row r="261" spans="3:39" s="46" customFormat="1" x14ac:dyDescent="0.25">
      <c r="C261" s="478"/>
      <c r="D261" s="479"/>
      <c r="E261" s="478"/>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row>
    <row r="262" spans="3:39" s="46" customFormat="1" x14ac:dyDescent="0.25">
      <c r="C262" s="478"/>
      <c r="D262" s="479"/>
      <c r="E262" s="478"/>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row>
    <row r="263" spans="3:39" s="46" customFormat="1" x14ac:dyDescent="0.25">
      <c r="C263" s="478"/>
      <c r="D263" s="479"/>
      <c r="E263" s="478"/>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row>
    <row r="264" spans="3:39" s="46" customFormat="1" x14ac:dyDescent="0.25">
      <c r="C264" s="478"/>
      <c r="D264" s="479"/>
      <c r="E264" s="478"/>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row>
    <row r="265" spans="3:39" s="46" customFormat="1" x14ac:dyDescent="0.25">
      <c r="C265" s="478"/>
      <c r="D265" s="479"/>
      <c r="E265" s="478"/>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row>
    <row r="266" spans="3:39" s="46" customFormat="1" x14ac:dyDescent="0.25">
      <c r="C266" s="478"/>
      <c r="D266" s="479"/>
      <c r="E266" s="478"/>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row>
    <row r="267" spans="3:39" s="46" customFormat="1" x14ac:dyDescent="0.25">
      <c r="C267" s="478"/>
      <c r="D267" s="479"/>
      <c r="E267" s="478"/>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row>
    <row r="268" spans="3:39" s="46" customFormat="1" x14ac:dyDescent="0.25">
      <c r="C268" s="478"/>
      <c r="D268" s="479"/>
      <c r="E268" s="478"/>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row>
    <row r="269" spans="3:39" s="46" customFormat="1" x14ac:dyDescent="0.25">
      <c r="C269" s="478"/>
      <c r="D269" s="479"/>
      <c r="E269" s="478"/>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row>
    <row r="270" spans="3:39" s="46" customFormat="1" x14ac:dyDescent="0.25">
      <c r="C270" s="478"/>
      <c r="D270" s="479"/>
      <c r="E270" s="478"/>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row>
    <row r="271" spans="3:39" s="46" customFormat="1" x14ac:dyDescent="0.25">
      <c r="C271" s="478"/>
      <c r="D271" s="479"/>
      <c r="E271" s="478"/>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row>
    <row r="272" spans="3:39" s="46" customFormat="1" x14ac:dyDescent="0.25">
      <c r="C272" s="478"/>
      <c r="D272" s="479"/>
      <c r="E272" s="478"/>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row>
    <row r="273" spans="3:39" s="46" customFormat="1" x14ac:dyDescent="0.25">
      <c r="C273" s="478"/>
      <c r="D273" s="479"/>
      <c r="E273" s="478"/>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row>
    <row r="274" spans="3:39" s="46" customFormat="1" x14ac:dyDescent="0.25">
      <c r="C274" s="478"/>
      <c r="D274" s="479"/>
      <c r="E274" s="478"/>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row>
    <row r="275" spans="3:39" s="46" customFormat="1" x14ac:dyDescent="0.25">
      <c r="C275" s="478"/>
      <c r="D275" s="479"/>
      <c r="E275" s="478"/>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row>
    <row r="276" spans="3:39" s="46" customFormat="1" x14ac:dyDescent="0.25">
      <c r="C276" s="478"/>
      <c r="D276" s="479"/>
      <c r="E276" s="478"/>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row>
    <row r="277" spans="3:39" s="46" customFormat="1" x14ac:dyDescent="0.25">
      <c r="C277" s="478"/>
      <c r="D277" s="479"/>
      <c r="E277" s="478"/>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row>
    <row r="278" spans="3:39" s="46" customFormat="1" x14ac:dyDescent="0.25">
      <c r="C278" s="478"/>
      <c r="D278" s="479"/>
      <c r="E278" s="478"/>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row>
    <row r="279" spans="3:39" s="46" customFormat="1" x14ac:dyDescent="0.25">
      <c r="C279" s="478"/>
      <c r="D279" s="479"/>
      <c r="E279" s="478"/>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row>
    <row r="280" spans="3:39" s="46" customFormat="1" x14ac:dyDescent="0.25">
      <c r="C280" s="478"/>
      <c r="D280" s="479"/>
      <c r="E280" s="478"/>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row>
    <row r="281" spans="3:39" s="46" customFormat="1" x14ac:dyDescent="0.25">
      <c r="C281" s="478"/>
      <c r="D281" s="479"/>
      <c r="E281" s="478"/>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row>
    <row r="282" spans="3:39" s="46" customFormat="1" x14ac:dyDescent="0.25">
      <c r="C282" s="478"/>
      <c r="D282" s="479"/>
      <c r="E282" s="478"/>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row>
    <row r="283" spans="3:39" s="46" customFormat="1" x14ac:dyDescent="0.25">
      <c r="C283" s="478"/>
      <c r="D283" s="479"/>
      <c r="E283" s="478"/>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row>
    <row r="284" spans="3:39" s="46" customFormat="1" x14ac:dyDescent="0.25">
      <c r="C284" s="478"/>
      <c r="D284" s="479"/>
      <c r="E284" s="478"/>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row>
    <row r="285" spans="3:39" s="46" customFormat="1" x14ac:dyDescent="0.25">
      <c r="C285" s="478"/>
      <c r="D285" s="479"/>
      <c r="E285" s="478"/>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row>
    <row r="286" spans="3:39" s="46" customFormat="1" x14ac:dyDescent="0.25">
      <c r="C286" s="478"/>
      <c r="D286" s="479"/>
      <c r="E286" s="478"/>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row>
    <row r="287" spans="3:39" s="46" customFormat="1" x14ac:dyDescent="0.25">
      <c r="C287" s="478"/>
      <c r="D287" s="479"/>
      <c r="E287" s="478"/>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row>
    <row r="288" spans="3:39" s="46" customFormat="1" x14ac:dyDescent="0.25">
      <c r="C288" s="478"/>
      <c r="D288" s="479"/>
      <c r="E288" s="478"/>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row>
    <row r="289" spans="3:39" s="46" customFormat="1" x14ac:dyDescent="0.25">
      <c r="C289" s="478"/>
      <c r="D289" s="479"/>
      <c r="E289" s="478"/>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row>
    <row r="290" spans="3:39" s="46" customFormat="1" x14ac:dyDescent="0.25">
      <c r="C290" s="478"/>
      <c r="D290" s="479"/>
      <c r="E290" s="478"/>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row>
    <row r="291" spans="3:39" s="46" customFormat="1" x14ac:dyDescent="0.25">
      <c r="C291" s="478"/>
      <c r="D291" s="479"/>
      <c r="E291" s="478"/>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row>
    <row r="292" spans="3:39" s="46" customFormat="1" x14ac:dyDescent="0.25">
      <c r="C292" s="478"/>
      <c r="D292" s="479"/>
      <c r="E292" s="478"/>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row>
    <row r="293" spans="3:39" s="46" customFormat="1" x14ac:dyDescent="0.25">
      <c r="C293" s="478"/>
      <c r="D293" s="479"/>
      <c r="E293" s="478"/>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row>
    <row r="294" spans="3:39" s="46" customFormat="1" x14ac:dyDescent="0.25">
      <c r="C294" s="478"/>
      <c r="D294" s="479"/>
      <c r="E294" s="478"/>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row>
    <row r="295" spans="3:39" s="46" customFormat="1" x14ac:dyDescent="0.25">
      <c r="C295" s="478"/>
      <c r="D295" s="479"/>
      <c r="E295" s="478"/>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row>
    <row r="296" spans="3:39" s="46" customFormat="1" x14ac:dyDescent="0.25">
      <c r="C296" s="478"/>
      <c r="D296" s="479"/>
      <c r="E296" s="478"/>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row>
    <row r="297" spans="3:39" s="46" customFormat="1" x14ac:dyDescent="0.25">
      <c r="C297" s="478"/>
      <c r="D297" s="479"/>
      <c r="E297" s="478"/>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row>
    <row r="298" spans="3:39" s="46" customFormat="1" x14ac:dyDescent="0.25">
      <c r="C298" s="478"/>
      <c r="D298" s="479"/>
      <c r="E298" s="478"/>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row>
    <row r="299" spans="3:39" s="46" customFormat="1" x14ac:dyDescent="0.25">
      <c r="C299" s="478"/>
      <c r="D299" s="479"/>
      <c r="E299" s="478"/>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row>
    <row r="300" spans="3:39" s="46" customFormat="1" x14ac:dyDescent="0.25">
      <c r="C300" s="478"/>
      <c r="D300" s="479"/>
      <c r="E300" s="478"/>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row>
    <row r="301" spans="3:39" s="46" customFormat="1" x14ac:dyDescent="0.25">
      <c r="C301" s="478"/>
      <c r="D301" s="479"/>
      <c r="E301" s="478"/>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row>
    <row r="302" spans="3:39" s="46" customFormat="1" x14ac:dyDescent="0.25">
      <c r="C302" s="478"/>
      <c r="D302" s="479"/>
      <c r="E302" s="478"/>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row>
    <row r="303" spans="3:39" s="46" customFormat="1" x14ac:dyDescent="0.25">
      <c r="C303" s="478"/>
      <c r="D303" s="479"/>
      <c r="E303" s="478"/>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row>
    <row r="304" spans="3:39" s="46" customFormat="1" x14ac:dyDescent="0.25">
      <c r="C304" s="478"/>
      <c r="D304" s="479"/>
      <c r="E304" s="478"/>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row>
    <row r="305" spans="3:39" s="46" customFormat="1" x14ac:dyDescent="0.25">
      <c r="C305" s="478"/>
      <c r="D305" s="479"/>
      <c r="E305" s="478"/>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row>
    <row r="306" spans="3:39" s="46" customFormat="1" x14ac:dyDescent="0.25">
      <c r="C306" s="478"/>
      <c r="D306" s="479"/>
      <c r="E306" s="478"/>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row>
    <row r="307" spans="3:39" s="46" customFormat="1" x14ac:dyDescent="0.25">
      <c r="C307" s="478"/>
      <c r="D307" s="479"/>
      <c r="E307" s="478"/>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row>
    <row r="308" spans="3:39" s="46" customFormat="1" x14ac:dyDescent="0.25">
      <c r="C308" s="478"/>
      <c r="D308" s="479"/>
      <c r="E308" s="478"/>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row>
    <row r="309" spans="3:39" s="46" customFormat="1" x14ac:dyDescent="0.25">
      <c r="C309" s="478"/>
      <c r="D309" s="479"/>
      <c r="E309" s="478"/>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row>
    <row r="310" spans="3:39" s="46" customFormat="1" x14ac:dyDescent="0.25">
      <c r="C310" s="478"/>
      <c r="D310" s="479"/>
      <c r="E310" s="478"/>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row>
    <row r="311" spans="3:39" s="46" customFormat="1" x14ac:dyDescent="0.25">
      <c r="C311" s="478"/>
      <c r="D311" s="479"/>
      <c r="E311" s="478"/>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row>
    <row r="312" spans="3:39" s="46" customFormat="1" x14ac:dyDescent="0.25">
      <c r="C312" s="478"/>
      <c r="D312" s="479"/>
      <c r="E312" s="478"/>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row>
    <row r="313" spans="3:39" s="46" customFormat="1" x14ac:dyDescent="0.25">
      <c r="C313" s="478"/>
      <c r="D313" s="479"/>
      <c r="E313" s="478"/>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row>
    <row r="314" spans="3:39" s="46" customFormat="1" x14ac:dyDescent="0.25">
      <c r="C314" s="478"/>
      <c r="D314" s="479"/>
      <c r="E314" s="478"/>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row>
    <row r="315" spans="3:39" s="46" customFormat="1" x14ac:dyDescent="0.25">
      <c r="C315" s="478"/>
      <c r="D315" s="479"/>
      <c r="E315" s="478"/>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row>
    <row r="316" spans="3:39" s="46" customFormat="1" x14ac:dyDescent="0.25">
      <c r="C316" s="478"/>
      <c r="D316" s="479"/>
      <c r="E316" s="478"/>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row>
    <row r="317" spans="3:39" s="46" customFormat="1" x14ac:dyDescent="0.25">
      <c r="C317" s="478"/>
      <c r="D317" s="479"/>
      <c r="E317" s="478"/>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row>
    <row r="318" spans="3:39" s="46" customFormat="1" x14ac:dyDescent="0.25">
      <c r="C318" s="478"/>
      <c r="D318" s="479"/>
      <c r="E318" s="478"/>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row>
    <row r="319" spans="3:39" s="46" customFormat="1" x14ac:dyDescent="0.25">
      <c r="C319" s="478"/>
      <c r="D319" s="479"/>
      <c r="E319" s="478"/>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row>
    <row r="320" spans="3:39" s="46" customFormat="1" x14ac:dyDescent="0.25">
      <c r="C320" s="478"/>
      <c r="D320" s="479"/>
      <c r="E320" s="478"/>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row>
    <row r="321" spans="3:39" s="46" customFormat="1" x14ac:dyDescent="0.25">
      <c r="C321" s="478"/>
      <c r="D321" s="479"/>
      <c r="E321" s="478"/>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row>
    <row r="322" spans="3:39" s="46" customFormat="1" x14ac:dyDescent="0.25">
      <c r="C322" s="478"/>
      <c r="D322" s="479"/>
      <c r="E322" s="478"/>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row>
    <row r="323" spans="3:39" s="46" customFormat="1" x14ac:dyDescent="0.25">
      <c r="C323" s="478"/>
      <c r="D323" s="479"/>
      <c r="E323" s="478"/>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row>
    <row r="324" spans="3:39" s="46" customFormat="1" x14ac:dyDescent="0.25">
      <c r="C324" s="478"/>
      <c r="D324" s="479"/>
      <c r="E324" s="478"/>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row>
    <row r="325" spans="3:39" s="46" customFormat="1" x14ac:dyDescent="0.25">
      <c r="C325" s="478"/>
      <c r="D325" s="479"/>
      <c r="E325" s="478"/>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row>
    <row r="326" spans="3:39" s="46" customFormat="1" x14ac:dyDescent="0.25">
      <c r="C326" s="478"/>
      <c r="D326" s="479"/>
      <c r="E326" s="478"/>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row>
    <row r="327" spans="3:39" s="46" customFormat="1" x14ac:dyDescent="0.25">
      <c r="C327" s="478"/>
      <c r="D327" s="479"/>
      <c r="E327" s="478"/>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row>
    <row r="328" spans="3:39" s="46" customFormat="1" x14ac:dyDescent="0.25">
      <c r="C328" s="478"/>
      <c r="D328" s="479"/>
      <c r="E328" s="478"/>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row>
    <row r="329" spans="3:39" s="46" customFormat="1" x14ac:dyDescent="0.25">
      <c r="C329" s="478"/>
      <c r="D329" s="479"/>
      <c r="E329" s="478"/>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row>
    <row r="330" spans="3:39" s="46" customFormat="1" x14ac:dyDescent="0.25">
      <c r="C330" s="478"/>
      <c r="D330" s="479"/>
      <c r="E330" s="478"/>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row>
    <row r="331" spans="3:39" s="46" customFormat="1" x14ac:dyDescent="0.25">
      <c r="C331" s="478"/>
      <c r="D331" s="479"/>
      <c r="E331" s="478"/>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row>
    <row r="332" spans="3:39" s="46" customFormat="1" x14ac:dyDescent="0.25">
      <c r="C332" s="478"/>
      <c r="D332" s="479"/>
      <c r="E332" s="478"/>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row>
    <row r="333" spans="3:39" s="46" customFormat="1" x14ac:dyDescent="0.25">
      <c r="C333" s="478"/>
      <c r="D333" s="479"/>
      <c r="E333" s="478"/>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row>
    <row r="334" spans="3:39" s="46" customFormat="1" x14ac:dyDescent="0.25">
      <c r="C334" s="478"/>
      <c r="D334" s="479"/>
      <c r="E334" s="478"/>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row>
    <row r="335" spans="3:39" s="46" customFormat="1" x14ac:dyDescent="0.25">
      <c r="C335" s="478"/>
      <c r="D335" s="479"/>
      <c r="E335" s="478"/>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row>
    <row r="336" spans="3:39" s="46" customFormat="1" x14ac:dyDescent="0.25">
      <c r="C336" s="478"/>
      <c r="D336" s="479"/>
      <c r="E336" s="478"/>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row>
    <row r="337" spans="3:39" s="46" customFormat="1" x14ac:dyDescent="0.25">
      <c r="C337" s="478"/>
      <c r="D337" s="479"/>
      <c r="E337" s="478"/>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row>
    <row r="338" spans="3:39" s="46" customFormat="1" x14ac:dyDescent="0.25">
      <c r="C338" s="478"/>
      <c r="D338" s="479"/>
      <c r="E338" s="478"/>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row>
    <row r="339" spans="3:39" s="46" customFormat="1" x14ac:dyDescent="0.25">
      <c r="C339" s="478"/>
      <c r="D339" s="479"/>
      <c r="E339" s="478"/>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row>
    <row r="340" spans="3:39" s="46" customFormat="1" x14ac:dyDescent="0.25">
      <c r="C340" s="478"/>
      <c r="D340" s="479"/>
      <c r="E340" s="478"/>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row>
    <row r="341" spans="3:39" s="46" customFormat="1" x14ac:dyDescent="0.25">
      <c r="C341" s="478"/>
      <c r="D341" s="479"/>
      <c r="E341" s="478"/>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row>
    <row r="342" spans="3:39" s="46" customFormat="1" x14ac:dyDescent="0.25">
      <c r="C342" s="478"/>
      <c r="D342" s="479"/>
      <c r="E342" s="478"/>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row>
    <row r="343" spans="3:39" s="46" customFormat="1" x14ac:dyDescent="0.25">
      <c r="C343" s="478"/>
      <c r="D343" s="479"/>
      <c r="E343" s="478"/>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row>
    <row r="344" spans="3:39" s="46" customFormat="1" x14ac:dyDescent="0.25">
      <c r="C344" s="478"/>
      <c r="D344" s="479"/>
      <c r="E344" s="478"/>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row>
    <row r="345" spans="3:39" s="46" customFormat="1" x14ac:dyDescent="0.25">
      <c r="C345" s="478"/>
      <c r="D345" s="479"/>
      <c r="E345" s="478"/>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row>
    <row r="346" spans="3:39" s="46" customFormat="1" x14ac:dyDescent="0.25">
      <c r="C346" s="478"/>
      <c r="D346" s="479"/>
      <c r="E346" s="478"/>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row>
    <row r="347" spans="3:39" s="46" customFormat="1" x14ac:dyDescent="0.25">
      <c r="C347" s="478"/>
      <c r="D347" s="479"/>
      <c r="E347" s="478"/>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row>
    <row r="348" spans="3:39" s="46" customFormat="1" x14ac:dyDescent="0.25">
      <c r="C348" s="478"/>
      <c r="D348" s="479"/>
      <c r="E348" s="478"/>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row>
    <row r="349" spans="3:39" s="46" customFormat="1" x14ac:dyDescent="0.25">
      <c r="C349" s="478"/>
      <c r="D349" s="479"/>
      <c r="E349" s="478"/>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row>
    <row r="350" spans="3:39" s="46" customFormat="1" x14ac:dyDescent="0.25">
      <c r="C350" s="478"/>
      <c r="D350" s="479"/>
      <c r="E350" s="478"/>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row>
    <row r="351" spans="3:39" s="46" customFormat="1" x14ac:dyDescent="0.25">
      <c r="C351" s="478"/>
      <c r="D351" s="479"/>
      <c r="E351" s="478"/>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row>
    <row r="352" spans="3:39" s="46" customFormat="1" x14ac:dyDescent="0.25">
      <c r="C352" s="478"/>
      <c r="D352" s="479"/>
      <c r="E352" s="478"/>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row>
    <row r="353" spans="3:39" s="46" customFormat="1" x14ac:dyDescent="0.25">
      <c r="C353" s="478"/>
      <c r="D353" s="479"/>
      <c r="E353" s="478"/>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row>
    <row r="354" spans="3:39" s="46" customFormat="1" x14ac:dyDescent="0.25">
      <c r="C354" s="478"/>
      <c r="D354" s="479"/>
      <c r="E354" s="478"/>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row>
    <row r="355" spans="3:39" s="46" customFormat="1" x14ac:dyDescent="0.25">
      <c r="C355" s="478"/>
      <c r="D355" s="479"/>
      <c r="E355" s="478"/>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row>
    <row r="356" spans="3:39" s="46" customFormat="1" x14ac:dyDescent="0.25">
      <c r="C356" s="478"/>
      <c r="D356" s="479"/>
      <c r="E356" s="478"/>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row>
    <row r="357" spans="3:39" s="46" customFormat="1" x14ac:dyDescent="0.25">
      <c r="C357" s="478"/>
      <c r="D357" s="479"/>
      <c r="E357" s="478"/>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row>
    <row r="358" spans="3:39" s="46" customFormat="1" x14ac:dyDescent="0.25">
      <c r="C358" s="478"/>
      <c r="D358" s="479"/>
      <c r="E358" s="478"/>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row>
    <row r="359" spans="3:39" s="46" customFormat="1" x14ac:dyDescent="0.25">
      <c r="C359" s="478"/>
      <c r="D359" s="479"/>
      <c r="E359" s="478"/>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row>
    <row r="360" spans="3:39" s="46" customFormat="1" x14ac:dyDescent="0.25">
      <c r="C360" s="478"/>
      <c r="D360" s="479"/>
      <c r="E360" s="478"/>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row>
    <row r="361" spans="3:39" s="46" customFormat="1" x14ac:dyDescent="0.25">
      <c r="C361" s="478"/>
      <c r="D361" s="479"/>
      <c r="E361" s="478"/>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row>
    <row r="362" spans="3:39" s="46" customFormat="1" x14ac:dyDescent="0.25">
      <c r="C362" s="478"/>
      <c r="D362" s="479"/>
      <c r="E362" s="478"/>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row>
    <row r="363" spans="3:39" s="46" customFormat="1" x14ac:dyDescent="0.25">
      <c r="C363" s="478"/>
      <c r="D363" s="479"/>
      <c r="E363" s="478"/>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row>
    <row r="364" spans="3:39" s="46" customFormat="1" x14ac:dyDescent="0.25">
      <c r="C364" s="478"/>
      <c r="D364" s="479"/>
      <c r="E364" s="478"/>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row>
    <row r="365" spans="3:39" s="46" customFormat="1" x14ac:dyDescent="0.25">
      <c r="C365" s="478"/>
      <c r="D365" s="479"/>
      <c r="E365" s="478"/>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row>
    <row r="366" spans="3:39" s="46" customFormat="1" x14ac:dyDescent="0.25">
      <c r="C366" s="478"/>
      <c r="D366" s="479"/>
      <c r="E366" s="478"/>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row>
    <row r="367" spans="3:39" s="46" customFormat="1" x14ac:dyDescent="0.25">
      <c r="C367" s="478"/>
      <c r="D367" s="479"/>
      <c r="E367" s="478"/>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row>
    <row r="368" spans="3:39" s="46" customFormat="1" x14ac:dyDescent="0.25">
      <c r="C368" s="478"/>
      <c r="D368" s="479"/>
      <c r="E368" s="478"/>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row>
    <row r="369" spans="3:39" s="46" customFormat="1" x14ac:dyDescent="0.25">
      <c r="C369" s="478"/>
      <c r="D369" s="479"/>
      <c r="E369" s="478"/>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row>
    <row r="370" spans="3:39" s="46" customFormat="1" x14ac:dyDescent="0.25">
      <c r="C370" s="478"/>
      <c r="D370" s="479"/>
      <c r="E370" s="478"/>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row>
    <row r="371" spans="3:39" s="46" customFormat="1" x14ac:dyDescent="0.25">
      <c r="C371" s="478"/>
      <c r="D371" s="479"/>
      <c r="E371" s="478"/>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row>
    <row r="372" spans="3:39" s="46" customFormat="1" x14ac:dyDescent="0.25">
      <c r="C372" s="478"/>
      <c r="D372" s="479"/>
      <c r="E372" s="478"/>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row>
    <row r="373" spans="3:39" s="46" customFormat="1" x14ac:dyDescent="0.25">
      <c r="C373" s="478"/>
      <c r="D373" s="479"/>
      <c r="E373" s="478"/>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row>
    <row r="374" spans="3:39" s="46" customFormat="1" x14ac:dyDescent="0.25">
      <c r="C374" s="478"/>
      <c r="D374" s="479"/>
      <c r="E374" s="478"/>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row>
    <row r="375" spans="3:39" s="46" customFormat="1" x14ac:dyDescent="0.25">
      <c r="C375" s="478"/>
      <c r="D375" s="479"/>
      <c r="E375" s="478"/>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row>
    <row r="376" spans="3:39" s="46" customFormat="1" x14ac:dyDescent="0.25">
      <c r="C376" s="478"/>
      <c r="D376" s="479"/>
      <c r="E376" s="478"/>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row>
    <row r="377" spans="3:39" s="46" customFormat="1" x14ac:dyDescent="0.25">
      <c r="C377" s="478"/>
      <c r="D377" s="479"/>
      <c r="E377" s="478"/>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row>
    <row r="378" spans="3:39" s="46" customFormat="1" x14ac:dyDescent="0.25">
      <c r="C378" s="478"/>
      <c r="D378" s="479"/>
      <c r="E378" s="478"/>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row>
    <row r="379" spans="3:39" s="46" customFormat="1" x14ac:dyDescent="0.25">
      <c r="C379" s="478"/>
      <c r="D379" s="479"/>
      <c r="E379" s="478"/>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row>
    <row r="380" spans="3:39" s="46" customFormat="1" x14ac:dyDescent="0.25">
      <c r="C380" s="478"/>
      <c r="D380" s="479"/>
      <c r="E380" s="478"/>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row>
    <row r="381" spans="3:39" s="46" customFormat="1" x14ac:dyDescent="0.25">
      <c r="C381" s="478"/>
      <c r="D381" s="479"/>
      <c r="E381" s="478"/>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row>
    <row r="382" spans="3:39" s="46" customFormat="1" x14ac:dyDescent="0.25">
      <c r="C382" s="478"/>
      <c r="D382" s="479"/>
      <c r="E382" s="478"/>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row>
    <row r="383" spans="3:39" s="46" customFormat="1" x14ac:dyDescent="0.25">
      <c r="C383" s="478"/>
      <c r="D383" s="479"/>
      <c r="E383" s="478"/>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row>
    <row r="384" spans="3:39" s="46" customFormat="1" x14ac:dyDescent="0.25">
      <c r="C384" s="478"/>
      <c r="D384" s="479"/>
      <c r="E384" s="478"/>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row>
    <row r="385" spans="3:39" s="46" customFormat="1" x14ac:dyDescent="0.25">
      <c r="C385" s="478"/>
      <c r="D385" s="479"/>
      <c r="E385" s="478"/>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row>
    <row r="386" spans="3:39" s="46" customFormat="1" x14ac:dyDescent="0.25">
      <c r="C386" s="478"/>
      <c r="D386" s="479"/>
      <c r="E386" s="478"/>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row>
    <row r="387" spans="3:39" s="46" customFormat="1" x14ac:dyDescent="0.25">
      <c r="C387" s="478"/>
      <c r="D387" s="479"/>
      <c r="E387" s="478"/>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row>
    <row r="388" spans="3:39" s="46" customFormat="1" x14ac:dyDescent="0.25">
      <c r="C388" s="478"/>
      <c r="D388" s="479"/>
      <c r="E388" s="478"/>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row>
    <row r="389" spans="3:39" s="46" customFormat="1" x14ac:dyDescent="0.25">
      <c r="C389" s="478"/>
      <c r="D389" s="479"/>
      <c r="E389" s="478"/>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row>
    <row r="390" spans="3:39" s="46" customFormat="1" x14ac:dyDescent="0.25">
      <c r="C390" s="478"/>
      <c r="D390" s="479"/>
      <c r="E390" s="478"/>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row>
    <row r="391" spans="3:39" s="46" customFormat="1" x14ac:dyDescent="0.25">
      <c r="C391" s="478"/>
      <c r="D391" s="479"/>
      <c r="E391" s="478"/>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row>
    <row r="392" spans="3:39" s="46" customFormat="1" x14ac:dyDescent="0.25">
      <c r="C392" s="478"/>
      <c r="D392" s="479"/>
      <c r="E392" s="478"/>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row>
    <row r="393" spans="3:39" s="46" customFormat="1" x14ac:dyDescent="0.25">
      <c r="C393" s="478"/>
      <c r="D393" s="479"/>
      <c r="E393" s="478"/>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row>
    <row r="394" spans="3:39" s="46" customFormat="1" x14ac:dyDescent="0.25">
      <c r="C394" s="478"/>
      <c r="D394" s="479"/>
      <c r="E394" s="478"/>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row>
    <row r="395" spans="3:39" s="46" customFormat="1" x14ac:dyDescent="0.25">
      <c r="C395" s="478"/>
      <c r="D395" s="479"/>
      <c r="E395" s="478"/>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row>
    <row r="396" spans="3:39" s="46" customFormat="1" x14ac:dyDescent="0.25">
      <c r="C396" s="478"/>
      <c r="D396" s="479"/>
      <c r="E396" s="478"/>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row>
    <row r="397" spans="3:39" s="46" customFormat="1" x14ac:dyDescent="0.25">
      <c r="C397" s="478"/>
      <c r="D397" s="479"/>
      <c r="E397" s="478"/>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row>
    <row r="398" spans="3:39" s="46" customFormat="1" x14ac:dyDescent="0.25">
      <c r="C398" s="478"/>
      <c r="D398" s="479"/>
      <c r="E398" s="478"/>
      <c r="F398" s="142"/>
      <c r="G398" s="142"/>
      <c r="H398" s="142"/>
      <c r="I398" s="142"/>
      <c r="J398" s="142"/>
      <c r="K398" s="142"/>
      <c r="L398" s="142"/>
      <c r="M398" s="142"/>
      <c r="N398" s="142"/>
      <c r="O398" s="142"/>
      <c r="P398" s="142"/>
      <c r="Q398" s="142"/>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row>
    <row r="399" spans="3:39" s="46" customFormat="1" x14ac:dyDescent="0.25">
      <c r="C399" s="478"/>
      <c r="D399" s="479"/>
      <c r="E399" s="478"/>
      <c r="F399" s="142"/>
      <c r="G399" s="142"/>
      <c r="H399" s="142"/>
      <c r="I399" s="142"/>
      <c r="J399" s="142"/>
      <c r="K399" s="142"/>
      <c r="L399" s="142"/>
      <c r="M399" s="142"/>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row>
    <row r="400" spans="3:39" s="46" customFormat="1" x14ac:dyDescent="0.25">
      <c r="C400" s="478"/>
      <c r="D400" s="479"/>
      <c r="E400" s="478"/>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row>
    <row r="401" spans="3:39" s="46" customFormat="1" x14ac:dyDescent="0.25">
      <c r="C401" s="478"/>
      <c r="D401" s="479"/>
      <c r="E401" s="478"/>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row>
    <row r="402" spans="3:39" s="46" customFormat="1" x14ac:dyDescent="0.25">
      <c r="C402" s="478"/>
      <c r="D402" s="479"/>
      <c r="E402" s="478"/>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row>
    <row r="403" spans="3:39" s="46" customFormat="1" x14ac:dyDescent="0.25">
      <c r="C403" s="478"/>
      <c r="D403" s="479"/>
      <c r="E403" s="478"/>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row>
    <row r="404" spans="3:39" s="46" customFormat="1" x14ac:dyDescent="0.25">
      <c r="C404" s="478"/>
      <c r="D404" s="479"/>
      <c r="E404" s="478"/>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row>
    <row r="405" spans="3:39" s="46" customFormat="1" x14ac:dyDescent="0.25">
      <c r="C405" s="478"/>
      <c r="D405" s="479"/>
      <c r="E405" s="478"/>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row>
    <row r="406" spans="3:39" s="46" customFormat="1" x14ac:dyDescent="0.25">
      <c r="C406" s="478"/>
      <c r="D406" s="479"/>
      <c r="E406" s="478"/>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row>
    <row r="407" spans="3:39" s="46" customFormat="1" x14ac:dyDescent="0.25">
      <c r="C407" s="478"/>
      <c r="D407" s="479"/>
      <c r="E407" s="478"/>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row>
    <row r="408" spans="3:39" s="46" customFormat="1" x14ac:dyDescent="0.25">
      <c r="C408" s="478"/>
      <c r="D408" s="479"/>
      <c r="E408" s="478"/>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row>
    <row r="409" spans="3:39" s="46" customFormat="1" x14ac:dyDescent="0.25">
      <c r="C409" s="478"/>
      <c r="D409" s="479"/>
      <c r="E409" s="478"/>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row>
    <row r="410" spans="3:39" s="46" customFormat="1" x14ac:dyDescent="0.25">
      <c r="C410" s="478"/>
      <c r="D410" s="479"/>
      <c r="E410" s="478"/>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row>
    <row r="411" spans="3:39" s="46" customFormat="1" x14ac:dyDescent="0.25">
      <c r="C411" s="478"/>
      <c r="D411" s="479"/>
      <c r="E411" s="478"/>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row>
    <row r="412" spans="3:39" s="46" customFormat="1" x14ac:dyDescent="0.25">
      <c r="C412" s="478"/>
      <c r="D412" s="479"/>
      <c r="E412" s="478"/>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row>
    <row r="413" spans="3:39" s="46" customFormat="1" x14ac:dyDescent="0.25">
      <c r="C413" s="478"/>
      <c r="D413" s="479"/>
      <c r="E413" s="478"/>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row>
    <row r="414" spans="3:39" s="46" customFormat="1" x14ac:dyDescent="0.25">
      <c r="C414" s="478"/>
      <c r="D414" s="479"/>
      <c r="E414" s="478"/>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row>
    <row r="415" spans="3:39" s="46" customFormat="1" x14ac:dyDescent="0.25">
      <c r="C415" s="478"/>
      <c r="D415" s="479"/>
      <c r="E415" s="478"/>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row>
    <row r="416" spans="3:39" s="46" customFormat="1" x14ac:dyDescent="0.25">
      <c r="C416" s="478"/>
      <c r="D416" s="479"/>
      <c r="E416" s="478"/>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row>
    <row r="417" spans="3:39" s="46" customFormat="1" x14ac:dyDescent="0.25">
      <c r="C417" s="478"/>
      <c r="D417" s="479"/>
      <c r="E417" s="478"/>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row>
    <row r="418" spans="3:39" s="46" customFormat="1" x14ac:dyDescent="0.25">
      <c r="C418" s="478"/>
      <c r="D418" s="479"/>
      <c r="E418" s="478"/>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row>
    <row r="419" spans="3:39" s="46" customFormat="1" x14ac:dyDescent="0.25">
      <c r="C419" s="478"/>
      <c r="D419" s="479"/>
      <c r="E419" s="478"/>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row>
    <row r="420" spans="3:39" s="46" customFormat="1" x14ac:dyDescent="0.25">
      <c r="C420" s="478"/>
      <c r="D420" s="479"/>
      <c r="E420" s="478"/>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row>
    <row r="421" spans="3:39" s="46" customFormat="1" x14ac:dyDescent="0.25">
      <c r="C421" s="478"/>
      <c r="D421" s="479"/>
      <c r="E421" s="478"/>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row>
    <row r="422" spans="3:39" s="46" customFormat="1" x14ac:dyDescent="0.25">
      <c r="C422" s="478"/>
      <c r="D422" s="479"/>
      <c r="E422" s="478"/>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row>
    <row r="423" spans="3:39" s="46" customFormat="1" x14ac:dyDescent="0.25">
      <c r="C423" s="478"/>
      <c r="D423" s="479"/>
      <c r="E423" s="478"/>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row>
    <row r="424" spans="3:39" s="46" customFormat="1" x14ac:dyDescent="0.25">
      <c r="C424" s="478"/>
      <c r="D424" s="479"/>
      <c r="E424" s="478"/>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row>
    <row r="425" spans="3:39" s="46" customFormat="1" x14ac:dyDescent="0.25">
      <c r="C425" s="478"/>
      <c r="D425" s="479"/>
      <c r="E425" s="478"/>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row>
    <row r="426" spans="3:39" s="46" customFormat="1" x14ac:dyDescent="0.25">
      <c r="C426" s="478"/>
      <c r="D426" s="479"/>
      <c r="E426" s="478"/>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row>
    <row r="427" spans="3:39" s="46" customFormat="1" x14ac:dyDescent="0.25">
      <c r="C427" s="478"/>
      <c r="D427" s="479"/>
      <c r="E427" s="478"/>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row>
    <row r="428" spans="3:39" s="46" customFormat="1" x14ac:dyDescent="0.25">
      <c r="C428" s="478"/>
      <c r="D428" s="479"/>
      <c r="E428" s="478"/>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row>
    <row r="429" spans="3:39" s="46" customFormat="1" x14ac:dyDescent="0.25">
      <c r="C429" s="478"/>
      <c r="D429" s="479"/>
      <c r="E429" s="478"/>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row>
    <row r="430" spans="3:39" s="46" customFormat="1" x14ac:dyDescent="0.25">
      <c r="C430" s="478"/>
      <c r="D430" s="479"/>
      <c r="E430" s="478"/>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row>
    <row r="431" spans="3:39" s="46" customFormat="1" x14ac:dyDescent="0.25">
      <c r="C431" s="478"/>
      <c r="D431" s="479"/>
      <c r="E431" s="478"/>
      <c r="F431" s="142"/>
      <c r="G431" s="142"/>
      <c r="H431" s="142"/>
      <c r="I431" s="142"/>
      <c r="J431" s="142"/>
      <c r="K431" s="142"/>
      <c r="L431" s="142"/>
      <c r="M431" s="142"/>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row>
    <row r="432" spans="3:39" s="46" customFormat="1" x14ac:dyDescent="0.25">
      <c r="C432" s="478"/>
      <c r="D432" s="479"/>
      <c r="E432" s="478"/>
      <c r="F432" s="142"/>
      <c r="G432" s="142"/>
      <c r="H432" s="142"/>
      <c r="I432" s="142"/>
      <c r="J432" s="142"/>
      <c r="K432" s="142"/>
      <c r="L432" s="142"/>
      <c r="M432" s="142"/>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row>
    <row r="433" spans="3:39" s="46" customFormat="1" x14ac:dyDescent="0.25">
      <c r="C433" s="478"/>
      <c r="D433" s="479"/>
      <c r="E433" s="478"/>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row>
    <row r="434" spans="3:39" s="46" customFormat="1" x14ac:dyDescent="0.25">
      <c r="C434" s="478"/>
      <c r="D434" s="479"/>
      <c r="E434" s="478"/>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row>
    <row r="435" spans="3:39" s="46" customFormat="1" x14ac:dyDescent="0.25">
      <c r="C435" s="478"/>
      <c r="D435" s="479"/>
      <c r="E435" s="478"/>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row>
    <row r="436" spans="3:39" s="46" customFormat="1" x14ac:dyDescent="0.25">
      <c r="C436" s="478"/>
      <c r="D436" s="479"/>
      <c r="E436" s="478"/>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row>
    <row r="437" spans="3:39" s="46" customFormat="1" x14ac:dyDescent="0.25">
      <c r="C437" s="478"/>
      <c r="D437" s="479"/>
      <c r="E437" s="478"/>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row>
    <row r="438" spans="3:39" s="46" customFormat="1" x14ac:dyDescent="0.25">
      <c r="C438" s="478"/>
      <c r="D438" s="479"/>
      <c r="E438" s="478"/>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row>
    <row r="439" spans="3:39" s="46" customFormat="1" x14ac:dyDescent="0.25">
      <c r="C439" s="478"/>
      <c r="D439" s="479"/>
      <c r="E439" s="478"/>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row>
    <row r="440" spans="3:39" s="46" customFormat="1" x14ac:dyDescent="0.25">
      <c r="C440" s="478"/>
      <c r="D440" s="479"/>
      <c r="E440" s="478"/>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row>
    <row r="441" spans="3:39" s="46" customFormat="1" x14ac:dyDescent="0.25">
      <c r="C441" s="478"/>
      <c r="D441" s="479"/>
      <c r="E441" s="478"/>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row>
    <row r="442" spans="3:39" s="46" customFormat="1" x14ac:dyDescent="0.25">
      <c r="C442" s="478"/>
      <c r="D442" s="479"/>
      <c r="E442" s="478"/>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row>
    <row r="443" spans="3:39" s="46" customFormat="1" x14ac:dyDescent="0.25">
      <c r="C443" s="478"/>
      <c r="D443" s="479"/>
      <c r="E443" s="478"/>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row>
    <row r="444" spans="3:39" s="46" customFormat="1" x14ac:dyDescent="0.25">
      <c r="C444" s="478"/>
      <c r="D444" s="479"/>
      <c r="E444" s="478"/>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row>
    <row r="445" spans="3:39" s="46" customFormat="1" x14ac:dyDescent="0.25">
      <c r="C445" s="478"/>
      <c r="D445" s="479"/>
      <c r="E445" s="478"/>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row>
    <row r="446" spans="3:39" s="46" customFormat="1" x14ac:dyDescent="0.25">
      <c r="C446" s="478"/>
      <c r="D446" s="479"/>
      <c r="E446" s="478"/>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row>
    <row r="447" spans="3:39" s="46" customFormat="1" x14ac:dyDescent="0.25">
      <c r="C447" s="478"/>
      <c r="D447" s="479"/>
      <c r="E447" s="478"/>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row>
    <row r="448" spans="3:39" s="46" customFormat="1" x14ac:dyDescent="0.25">
      <c r="C448" s="478"/>
      <c r="D448" s="479"/>
      <c r="E448" s="478"/>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row>
    <row r="449" spans="3:39" s="46" customFormat="1" x14ac:dyDescent="0.25">
      <c r="C449" s="478"/>
      <c r="D449" s="479"/>
      <c r="E449" s="478"/>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row>
    <row r="450" spans="3:39" s="46" customFormat="1" x14ac:dyDescent="0.25">
      <c r="C450" s="478"/>
      <c r="D450" s="479"/>
      <c r="E450" s="478"/>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row>
    <row r="451" spans="3:39" s="46" customFormat="1" x14ac:dyDescent="0.25">
      <c r="C451" s="478"/>
      <c r="D451" s="479"/>
      <c r="E451" s="478"/>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row>
    <row r="452" spans="3:39" s="46" customFormat="1" x14ac:dyDescent="0.25">
      <c r="C452" s="478"/>
      <c r="D452" s="479"/>
      <c r="E452" s="478"/>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row>
    <row r="453" spans="3:39" s="46" customFormat="1" x14ac:dyDescent="0.25">
      <c r="C453" s="478"/>
      <c r="D453" s="479"/>
      <c r="E453" s="478"/>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row>
    <row r="454" spans="3:39" s="46" customFormat="1" x14ac:dyDescent="0.25">
      <c r="C454" s="478"/>
      <c r="D454" s="479"/>
      <c r="E454" s="478"/>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row>
    <row r="455" spans="3:39" s="46" customFormat="1" x14ac:dyDescent="0.25">
      <c r="C455" s="478"/>
      <c r="D455" s="479"/>
      <c r="E455" s="478"/>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row>
    <row r="456" spans="3:39" s="46" customFormat="1" x14ac:dyDescent="0.25">
      <c r="C456" s="478"/>
      <c r="D456" s="479"/>
      <c r="E456" s="478"/>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row>
    <row r="457" spans="3:39" s="46" customFormat="1" x14ac:dyDescent="0.25">
      <c r="C457" s="478"/>
      <c r="D457" s="479"/>
      <c r="E457" s="478"/>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row>
    <row r="458" spans="3:39" s="46" customFormat="1" x14ac:dyDescent="0.25">
      <c r="C458" s="478"/>
      <c r="D458" s="479"/>
      <c r="E458" s="478"/>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row>
    <row r="459" spans="3:39" s="46" customFormat="1" x14ac:dyDescent="0.25">
      <c r="C459" s="478"/>
      <c r="D459" s="479"/>
      <c r="E459" s="478"/>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row>
    <row r="460" spans="3:39" s="46" customFormat="1" x14ac:dyDescent="0.25">
      <c r="C460" s="478"/>
      <c r="D460" s="479"/>
      <c r="E460" s="478"/>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row>
    <row r="461" spans="3:39" s="46" customFormat="1" x14ac:dyDescent="0.25">
      <c r="C461" s="478"/>
      <c r="D461" s="479"/>
      <c r="E461" s="478"/>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row>
    <row r="462" spans="3:39" s="46" customFormat="1" x14ac:dyDescent="0.25">
      <c r="C462" s="478"/>
      <c r="D462" s="479"/>
      <c r="E462" s="478"/>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row>
    <row r="463" spans="3:39" s="46" customFormat="1" x14ac:dyDescent="0.25">
      <c r="C463" s="478"/>
      <c r="D463" s="479"/>
      <c r="E463" s="478"/>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row>
    <row r="464" spans="3:39" s="46" customFormat="1" x14ac:dyDescent="0.25">
      <c r="C464" s="478"/>
      <c r="D464" s="479"/>
      <c r="E464" s="478"/>
      <c r="F464" s="142"/>
      <c r="G464" s="142"/>
      <c r="H464" s="142"/>
      <c r="I464" s="142"/>
      <c r="J464" s="142"/>
      <c r="K464" s="142"/>
      <c r="L464" s="142"/>
      <c r="M464" s="142"/>
      <c r="N464" s="142"/>
      <c r="O464" s="142"/>
      <c r="P464" s="142"/>
      <c r="Q464" s="142"/>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row>
    <row r="465" spans="3:39" s="46" customFormat="1" x14ac:dyDescent="0.25">
      <c r="C465" s="478"/>
      <c r="D465" s="479"/>
      <c r="E465" s="478"/>
      <c r="F465" s="142"/>
      <c r="G465" s="142"/>
      <c r="H465" s="142"/>
      <c r="I465" s="142"/>
      <c r="J465" s="142"/>
      <c r="K465" s="142"/>
      <c r="L465" s="142"/>
      <c r="M465" s="142"/>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row>
    <row r="466" spans="3:39" s="46" customFormat="1" x14ac:dyDescent="0.25">
      <c r="C466" s="478"/>
      <c r="D466" s="479"/>
      <c r="E466" s="478"/>
      <c r="F466" s="142"/>
      <c r="G466" s="142"/>
      <c r="H466" s="142"/>
      <c r="I466" s="142"/>
      <c r="J466" s="142"/>
      <c r="K466" s="142"/>
      <c r="L466" s="142"/>
      <c r="M466" s="142"/>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row>
    <row r="467" spans="3:39" s="46" customFormat="1" x14ac:dyDescent="0.25">
      <c r="C467" s="478"/>
      <c r="D467" s="479"/>
      <c r="E467" s="478"/>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row>
    <row r="468" spans="3:39" s="46" customFormat="1" x14ac:dyDescent="0.25">
      <c r="C468" s="478"/>
      <c r="D468" s="479"/>
      <c r="E468" s="478"/>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row>
    <row r="469" spans="3:39" s="46" customFormat="1" x14ac:dyDescent="0.25">
      <c r="C469" s="478"/>
      <c r="D469" s="479"/>
      <c r="E469" s="478"/>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row>
    <row r="470" spans="3:39" s="46" customFormat="1" x14ac:dyDescent="0.25">
      <c r="C470" s="478"/>
      <c r="D470" s="479"/>
      <c r="E470" s="478"/>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row>
    <row r="471" spans="3:39" s="46" customFormat="1" x14ac:dyDescent="0.25">
      <c r="C471" s="478"/>
      <c r="D471" s="479"/>
      <c r="E471" s="478"/>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row>
    <row r="472" spans="3:39" s="46" customFormat="1" x14ac:dyDescent="0.25">
      <c r="C472" s="478"/>
      <c r="D472" s="479"/>
      <c r="E472" s="478"/>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row>
    <row r="473" spans="3:39" s="46" customFormat="1" x14ac:dyDescent="0.25">
      <c r="C473" s="478"/>
      <c r="D473" s="479"/>
      <c r="E473" s="478"/>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row>
    <row r="474" spans="3:39" s="46" customFormat="1" x14ac:dyDescent="0.25">
      <c r="C474" s="478"/>
      <c r="D474" s="479"/>
      <c r="E474" s="478"/>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row>
    <row r="475" spans="3:39" s="46" customFormat="1" x14ac:dyDescent="0.25">
      <c r="C475" s="478"/>
      <c r="D475" s="479"/>
      <c r="E475" s="478"/>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row>
    <row r="476" spans="3:39" s="46" customFormat="1" x14ac:dyDescent="0.25">
      <c r="C476" s="478"/>
      <c r="D476" s="479"/>
      <c r="E476" s="478"/>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row>
    <row r="477" spans="3:39" s="46" customFormat="1" x14ac:dyDescent="0.25">
      <c r="C477" s="478"/>
      <c r="D477" s="479"/>
      <c r="E477" s="478"/>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row>
    <row r="478" spans="3:39" s="46" customFormat="1" x14ac:dyDescent="0.25">
      <c r="C478" s="478"/>
      <c r="D478" s="479"/>
      <c r="E478" s="478"/>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row>
    <row r="479" spans="3:39" s="46" customFormat="1" x14ac:dyDescent="0.25">
      <c r="C479" s="478"/>
      <c r="D479" s="479"/>
      <c r="E479" s="478"/>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row>
    <row r="480" spans="3:39" s="46" customFormat="1" x14ac:dyDescent="0.25">
      <c r="C480" s="478"/>
      <c r="D480" s="479"/>
      <c r="E480" s="478"/>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row>
    <row r="481" spans="3:39" s="46" customFormat="1" x14ac:dyDescent="0.25">
      <c r="C481" s="478"/>
      <c r="D481" s="479"/>
      <c r="E481" s="478"/>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row>
    <row r="482" spans="3:39" s="46" customFormat="1" x14ac:dyDescent="0.25">
      <c r="C482" s="478"/>
      <c r="D482" s="479"/>
      <c r="E482" s="478"/>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row>
    <row r="483" spans="3:39" s="46" customFormat="1" x14ac:dyDescent="0.25">
      <c r="C483" s="478"/>
      <c r="D483" s="479"/>
      <c r="E483" s="478"/>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row>
    <row r="484" spans="3:39" s="46" customFormat="1" x14ac:dyDescent="0.25">
      <c r="C484" s="478"/>
      <c r="D484" s="479"/>
      <c r="E484" s="478"/>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row>
    <row r="485" spans="3:39" s="46" customFormat="1" x14ac:dyDescent="0.25">
      <c r="C485" s="478"/>
      <c r="D485" s="479"/>
      <c r="E485" s="478"/>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row>
    <row r="486" spans="3:39" s="46" customFormat="1" x14ac:dyDescent="0.25">
      <c r="C486" s="478"/>
      <c r="D486" s="479"/>
      <c r="E486" s="478"/>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row>
    <row r="487" spans="3:39" s="46" customFormat="1" x14ac:dyDescent="0.25">
      <c r="C487" s="478"/>
      <c r="D487" s="479"/>
      <c r="E487" s="478"/>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row>
    <row r="488" spans="3:39" s="46" customFormat="1" x14ac:dyDescent="0.25">
      <c r="C488" s="478"/>
      <c r="D488" s="479"/>
      <c r="E488" s="478"/>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row>
    <row r="489" spans="3:39" s="46" customFormat="1" x14ac:dyDescent="0.25">
      <c r="C489" s="478"/>
      <c r="D489" s="479"/>
      <c r="E489" s="478"/>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row>
    <row r="490" spans="3:39" s="46" customFormat="1" x14ac:dyDescent="0.25">
      <c r="C490" s="478"/>
      <c r="D490" s="479"/>
      <c r="E490" s="478"/>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row>
    <row r="491" spans="3:39" s="46" customFormat="1" x14ac:dyDescent="0.25">
      <c r="C491" s="478"/>
      <c r="D491" s="479"/>
      <c r="E491" s="478"/>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row>
    <row r="492" spans="3:39" s="46" customFormat="1" x14ac:dyDescent="0.25">
      <c r="C492" s="478"/>
      <c r="D492" s="479"/>
      <c r="E492" s="478"/>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row>
    <row r="493" spans="3:39" s="46" customFormat="1" x14ac:dyDescent="0.25">
      <c r="C493" s="478"/>
      <c r="D493" s="479"/>
      <c r="E493" s="478"/>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row>
    <row r="494" spans="3:39" s="46" customFormat="1" x14ac:dyDescent="0.25">
      <c r="C494" s="478"/>
      <c r="D494" s="479"/>
      <c r="E494" s="478"/>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row>
    <row r="495" spans="3:39" s="46" customFormat="1" x14ac:dyDescent="0.25">
      <c r="C495" s="478"/>
      <c r="D495" s="479"/>
      <c r="E495" s="478"/>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row>
    <row r="496" spans="3:39" s="46" customFormat="1" x14ac:dyDescent="0.25">
      <c r="C496" s="478"/>
      <c r="D496" s="479"/>
      <c r="E496" s="478"/>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row>
    <row r="497" spans="3:39" s="46" customFormat="1" x14ac:dyDescent="0.25">
      <c r="C497" s="478"/>
      <c r="D497" s="479"/>
      <c r="E497" s="478"/>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row>
    <row r="498" spans="3:39" s="46" customFormat="1" x14ac:dyDescent="0.25">
      <c r="C498" s="478"/>
      <c r="D498" s="479"/>
      <c r="E498" s="478"/>
      <c r="F498" s="142"/>
      <c r="G498" s="142"/>
      <c r="H498" s="142"/>
      <c r="I498" s="142"/>
      <c r="J498" s="142"/>
      <c r="K498" s="142"/>
      <c r="L498" s="142"/>
      <c r="M498" s="142"/>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row>
    <row r="499" spans="3:39" s="46" customFormat="1" x14ac:dyDescent="0.25">
      <c r="C499" s="478"/>
      <c r="D499" s="479"/>
      <c r="E499" s="478"/>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row>
    <row r="500" spans="3:39" s="46" customFormat="1" x14ac:dyDescent="0.25">
      <c r="C500" s="478"/>
      <c r="D500" s="479"/>
      <c r="E500" s="478"/>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row>
    <row r="501" spans="3:39" s="46" customFormat="1" x14ac:dyDescent="0.25">
      <c r="C501" s="478"/>
      <c r="D501" s="479"/>
      <c r="E501" s="478"/>
      <c r="F501" s="142"/>
      <c r="G501" s="142"/>
      <c r="H501" s="142"/>
      <c r="I501" s="142"/>
      <c r="J501" s="142"/>
      <c r="K501" s="142"/>
      <c r="L501" s="142"/>
      <c r="M501" s="142"/>
      <c r="N501" s="142"/>
      <c r="O501" s="142"/>
      <c r="P501" s="142"/>
      <c r="Q501" s="142"/>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row>
    <row r="502" spans="3:39" s="46" customFormat="1" x14ac:dyDescent="0.25">
      <c r="C502" s="478"/>
      <c r="D502" s="479"/>
      <c r="E502" s="478"/>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row>
    <row r="503" spans="3:39" s="46" customFormat="1" x14ac:dyDescent="0.25">
      <c r="C503" s="478"/>
      <c r="D503" s="479"/>
      <c r="E503" s="478"/>
      <c r="F503" s="142"/>
      <c r="G503" s="142"/>
      <c r="H503" s="142"/>
      <c r="I503" s="142"/>
      <c r="J503" s="142"/>
      <c r="K503" s="142"/>
      <c r="L503" s="142"/>
      <c r="M503" s="142"/>
      <c r="N503" s="142"/>
      <c r="O503" s="142"/>
      <c r="P503" s="142"/>
      <c r="Q503" s="142"/>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row>
    <row r="504" spans="3:39" s="46" customFormat="1" x14ac:dyDescent="0.25">
      <c r="C504" s="478"/>
      <c r="D504" s="479"/>
      <c r="E504" s="478"/>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row>
    <row r="505" spans="3:39" s="46" customFormat="1" x14ac:dyDescent="0.25">
      <c r="C505" s="478"/>
      <c r="D505" s="479"/>
      <c r="E505" s="478"/>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row>
    <row r="506" spans="3:39" s="46" customFormat="1" x14ac:dyDescent="0.25">
      <c r="C506" s="478"/>
      <c r="D506" s="479"/>
      <c r="E506" s="478"/>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row>
    <row r="507" spans="3:39" s="46" customFormat="1" x14ac:dyDescent="0.25">
      <c r="C507" s="478"/>
      <c r="D507" s="479"/>
      <c r="E507" s="478"/>
      <c r="F507" s="142"/>
      <c r="G507" s="142"/>
      <c r="H507" s="142"/>
      <c r="I507" s="142"/>
      <c r="J507" s="142"/>
      <c r="K507" s="142"/>
      <c r="L507" s="142"/>
      <c r="M507" s="142"/>
      <c r="N507" s="142"/>
      <c r="O507" s="142"/>
      <c r="P507" s="142"/>
      <c r="Q507" s="142"/>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row>
    <row r="508" spans="3:39" s="46" customFormat="1" x14ac:dyDescent="0.25">
      <c r="C508" s="478"/>
      <c r="D508" s="479"/>
      <c r="E508" s="478"/>
      <c r="F508" s="142"/>
      <c r="G508" s="142"/>
      <c r="H508" s="142"/>
      <c r="I508" s="142"/>
      <c r="J508" s="142"/>
      <c r="K508" s="142"/>
      <c r="L508" s="142"/>
      <c r="M508" s="142"/>
      <c r="N508" s="142"/>
      <c r="O508" s="142"/>
      <c r="P508" s="142"/>
      <c r="Q508" s="142"/>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row>
    <row r="509" spans="3:39" s="46" customFormat="1" x14ac:dyDescent="0.25">
      <c r="C509" s="478"/>
      <c r="D509" s="479"/>
      <c r="E509" s="478"/>
      <c r="F509" s="142"/>
      <c r="G509" s="142"/>
      <c r="H509" s="142"/>
      <c r="I509" s="142"/>
      <c r="J509" s="142"/>
      <c r="K509" s="142"/>
      <c r="L509" s="142"/>
      <c r="M509" s="142"/>
      <c r="N509" s="142"/>
      <c r="O509" s="142"/>
      <c r="P509" s="142"/>
      <c r="Q509" s="142"/>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row>
    <row r="510" spans="3:39" s="46" customFormat="1" x14ac:dyDescent="0.25">
      <c r="C510" s="478"/>
      <c r="D510" s="479"/>
      <c r="E510" s="478"/>
      <c r="F510" s="142"/>
      <c r="G510" s="142"/>
      <c r="H510" s="142"/>
      <c r="I510" s="142"/>
      <c r="J510" s="142"/>
      <c r="K510" s="142"/>
      <c r="L510" s="142"/>
      <c r="M510" s="142"/>
      <c r="N510" s="142"/>
      <c r="O510" s="142"/>
      <c r="P510" s="142"/>
      <c r="Q510" s="142"/>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row>
    <row r="511" spans="3:39" s="46" customFormat="1" x14ac:dyDescent="0.25">
      <c r="C511" s="478"/>
      <c r="D511" s="479"/>
      <c r="E511" s="478"/>
      <c r="F511" s="142"/>
      <c r="G511" s="142"/>
      <c r="H511" s="142"/>
      <c r="I511" s="142"/>
      <c r="J511" s="142"/>
      <c r="K511" s="142"/>
      <c r="L511" s="142"/>
      <c r="M511" s="142"/>
      <c r="N511" s="142"/>
      <c r="O511" s="142"/>
      <c r="P511" s="142"/>
      <c r="Q511" s="142"/>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row>
    <row r="512" spans="3:39" s="46" customFormat="1" x14ac:dyDescent="0.25">
      <c r="C512" s="478"/>
      <c r="D512" s="479"/>
      <c r="E512" s="478"/>
      <c r="F512" s="142"/>
      <c r="G512" s="142"/>
      <c r="H512" s="142"/>
      <c r="I512" s="142"/>
      <c r="J512" s="142"/>
      <c r="K512" s="142"/>
      <c r="L512" s="142"/>
      <c r="M512" s="142"/>
      <c r="N512" s="142"/>
      <c r="O512" s="142"/>
      <c r="P512" s="142"/>
      <c r="Q512" s="142"/>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row>
    <row r="513" spans="3:39" s="46" customFormat="1" x14ac:dyDescent="0.25">
      <c r="C513" s="478"/>
      <c r="D513" s="479"/>
      <c r="E513" s="478"/>
      <c r="F513" s="142"/>
      <c r="G513" s="142"/>
      <c r="H513" s="142"/>
      <c r="I513" s="142"/>
      <c r="J513" s="142"/>
      <c r="K513" s="142"/>
      <c r="L513" s="142"/>
      <c r="M513" s="142"/>
      <c r="N513" s="142"/>
      <c r="O513" s="142"/>
      <c r="P513" s="142"/>
      <c r="Q513" s="142"/>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row>
    <row r="514" spans="3:39" s="46" customFormat="1" x14ac:dyDescent="0.25">
      <c r="C514" s="478"/>
      <c r="D514" s="479"/>
      <c r="E514" s="478"/>
      <c r="F514" s="142"/>
      <c r="G514" s="142"/>
      <c r="H514" s="142"/>
      <c r="I514" s="142"/>
      <c r="J514" s="142"/>
      <c r="K514" s="142"/>
      <c r="L514" s="142"/>
      <c r="M514" s="142"/>
      <c r="N514" s="142"/>
      <c r="O514" s="142"/>
      <c r="P514" s="142"/>
      <c r="Q514" s="142"/>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row>
    <row r="515" spans="3:39" s="46" customFormat="1" x14ac:dyDescent="0.25">
      <c r="C515" s="478"/>
      <c r="D515" s="479"/>
      <c r="E515" s="478"/>
      <c r="F515" s="142"/>
      <c r="G515" s="142"/>
      <c r="H515" s="142"/>
      <c r="I515" s="142"/>
      <c r="J515" s="142"/>
      <c r="K515" s="142"/>
      <c r="L515" s="142"/>
      <c r="M515" s="142"/>
      <c r="N515" s="142"/>
      <c r="O515" s="142"/>
      <c r="P515" s="142"/>
      <c r="Q515" s="142"/>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row>
    <row r="516" spans="3:39" s="46" customFormat="1" x14ac:dyDescent="0.25">
      <c r="C516" s="478"/>
      <c r="D516" s="479"/>
      <c r="E516" s="478"/>
      <c r="F516" s="142"/>
      <c r="G516" s="142"/>
      <c r="H516" s="142"/>
      <c r="I516" s="142"/>
      <c r="J516" s="142"/>
      <c r="K516" s="142"/>
      <c r="L516" s="142"/>
      <c r="M516" s="142"/>
      <c r="N516" s="142"/>
      <c r="O516" s="142"/>
      <c r="P516" s="142"/>
      <c r="Q516" s="142"/>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row>
    <row r="517" spans="3:39" s="46" customFormat="1" x14ac:dyDescent="0.25">
      <c r="C517" s="478"/>
      <c r="D517" s="479"/>
      <c r="E517" s="478"/>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row>
    <row r="518" spans="3:39" s="46" customFormat="1" x14ac:dyDescent="0.25">
      <c r="C518" s="478"/>
      <c r="D518" s="479"/>
      <c r="E518" s="478"/>
      <c r="F518" s="142"/>
      <c r="G518" s="142"/>
      <c r="H518" s="142"/>
      <c r="I518" s="142"/>
      <c r="J518" s="142"/>
      <c r="K518" s="142"/>
      <c r="L518" s="142"/>
      <c r="M518" s="142"/>
      <c r="N518" s="142"/>
      <c r="O518" s="142"/>
      <c r="P518" s="142"/>
      <c r="Q518" s="142"/>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row>
    <row r="519" spans="3:39" s="46" customFormat="1" x14ac:dyDescent="0.25">
      <c r="C519" s="478"/>
      <c r="D519" s="479"/>
      <c r="E519" s="478"/>
      <c r="F519" s="142"/>
      <c r="G519" s="142"/>
      <c r="H519" s="142"/>
      <c r="I519" s="142"/>
      <c r="J519" s="142"/>
      <c r="K519" s="142"/>
      <c r="L519" s="142"/>
      <c r="M519" s="142"/>
      <c r="N519" s="142"/>
      <c r="O519" s="142"/>
      <c r="P519" s="142"/>
      <c r="Q519" s="142"/>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row>
    <row r="520" spans="3:39" s="46" customFormat="1" x14ac:dyDescent="0.25">
      <c r="C520" s="478"/>
      <c r="D520" s="479"/>
      <c r="E520" s="478"/>
      <c r="F520" s="142"/>
      <c r="G520" s="142"/>
      <c r="H520" s="142"/>
      <c r="I520" s="142"/>
      <c r="J520" s="142"/>
      <c r="K520" s="142"/>
      <c r="L520" s="142"/>
      <c r="M520" s="142"/>
      <c r="N520" s="142"/>
      <c r="O520" s="142"/>
      <c r="P520" s="142"/>
      <c r="Q520" s="142"/>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row>
    <row r="521" spans="3:39" s="46" customFormat="1" x14ac:dyDescent="0.25">
      <c r="C521" s="478"/>
      <c r="D521" s="479"/>
      <c r="E521" s="478"/>
      <c r="F521" s="142"/>
      <c r="G521" s="142"/>
      <c r="H521" s="142"/>
      <c r="I521" s="142"/>
      <c r="J521" s="142"/>
      <c r="K521" s="142"/>
      <c r="L521" s="142"/>
      <c r="M521" s="142"/>
      <c r="N521" s="142"/>
      <c r="O521" s="142"/>
      <c r="P521" s="142"/>
      <c r="Q521" s="142"/>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row>
    <row r="522" spans="3:39" s="46" customFormat="1" x14ac:dyDescent="0.25">
      <c r="C522" s="478"/>
      <c r="D522" s="479"/>
      <c r="E522" s="478"/>
      <c r="F522" s="142"/>
      <c r="G522" s="142"/>
      <c r="H522" s="142"/>
      <c r="I522" s="142"/>
      <c r="J522" s="142"/>
      <c r="K522" s="142"/>
      <c r="L522" s="142"/>
      <c r="M522" s="142"/>
      <c r="N522" s="142"/>
      <c r="O522" s="142"/>
      <c r="P522" s="142"/>
      <c r="Q522" s="142"/>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row>
    <row r="523" spans="3:39" s="46" customFormat="1" x14ac:dyDescent="0.25">
      <c r="C523" s="478"/>
      <c r="D523" s="479"/>
      <c r="E523" s="478"/>
      <c r="F523" s="142"/>
      <c r="G523" s="142"/>
      <c r="H523" s="142"/>
      <c r="I523" s="142"/>
      <c r="J523" s="142"/>
      <c r="K523" s="142"/>
      <c r="L523" s="142"/>
      <c r="M523" s="142"/>
      <c r="N523" s="142"/>
      <c r="O523" s="142"/>
      <c r="P523" s="142"/>
      <c r="Q523" s="142"/>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row>
    <row r="524" spans="3:39" s="46" customFormat="1" x14ac:dyDescent="0.25">
      <c r="C524" s="478"/>
      <c r="D524" s="479"/>
      <c r="E524" s="478"/>
      <c r="F524" s="142"/>
      <c r="G524" s="142"/>
      <c r="H524" s="142"/>
      <c r="I524" s="142"/>
      <c r="J524" s="142"/>
      <c r="K524" s="142"/>
      <c r="L524" s="142"/>
      <c r="M524" s="142"/>
      <c r="N524" s="142"/>
      <c r="O524" s="142"/>
      <c r="P524" s="142"/>
      <c r="Q524" s="142"/>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row>
    <row r="525" spans="3:39" s="46" customFormat="1" x14ac:dyDescent="0.25">
      <c r="C525" s="478"/>
      <c r="D525" s="479"/>
      <c r="E525" s="478"/>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row>
    <row r="526" spans="3:39" s="46" customFormat="1" x14ac:dyDescent="0.25">
      <c r="C526" s="478"/>
      <c r="D526" s="479"/>
      <c r="E526" s="478"/>
      <c r="F526" s="142"/>
      <c r="G526" s="142"/>
      <c r="H526" s="142"/>
      <c r="I526" s="142"/>
      <c r="J526" s="142"/>
      <c r="K526" s="142"/>
      <c r="L526" s="142"/>
      <c r="M526" s="142"/>
      <c r="N526" s="142"/>
      <c r="O526" s="142"/>
      <c r="P526" s="142"/>
      <c r="Q526" s="142"/>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row>
    <row r="527" spans="3:39" s="46" customFormat="1" x14ac:dyDescent="0.25">
      <c r="C527" s="478"/>
      <c r="D527" s="479"/>
      <c r="E527" s="478"/>
      <c r="F527" s="142"/>
      <c r="G527" s="142"/>
      <c r="H527" s="142"/>
      <c r="I527" s="142"/>
      <c r="J527" s="142"/>
      <c r="K527" s="142"/>
      <c r="L527" s="142"/>
      <c r="M527" s="142"/>
      <c r="N527" s="142"/>
      <c r="O527" s="142"/>
      <c r="P527" s="142"/>
      <c r="Q527" s="142"/>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row>
    <row r="528" spans="3:39" s="46" customFormat="1" x14ac:dyDescent="0.25">
      <c r="C528" s="478"/>
      <c r="D528" s="479"/>
      <c r="E528" s="478"/>
      <c r="F528" s="142"/>
      <c r="G528" s="142"/>
      <c r="H528" s="142"/>
      <c r="I528" s="142"/>
      <c r="J528" s="142"/>
      <c r="K528" s="142"/>
      <c r="L528" s="142"/>
      <c r="M528" s="142"/>
      <c r="N528" s="142"/>
      <c r="O528" s="142"/>
      <c r="P528" s="142"/>
      <c r="Q528" s="142"/>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row>
    <row r="529" spans="3:39" s="46" customFormat="1" x14ac:dyDescent="0.25">
      <c r="C529" s="478"/>
      <c r="D529" s="479"/>
      <c r="E529" s="478"/>
      <c r="F529" s="142"/>
      <c r="G529" s="142"/>
      <c r="H529" s="142"/>
      <c r="I529" s="142"/>
      <c r="J529" s="142"/>
      <c r="K529" s="142"/>
      <c r="L529" s="142"/>
      <c r="M529" s="142"/>
      <c r="N529" s="142"/>
      <c r="O529" s="142"/>
      <c r="P529" s="142"/>
      <c r="Q529" s="142"/>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row>
    <row r="530" spans="3:39" s="46" customFormat="1" x14ac:dyDescent="0.25">
      <c r="C530" s="478"/>
      <c r="D530" s="479"/>
      <c r="E530" s="478"/>
      <c r="F530" s="142"/>
      <c r="G530" s="142"/>
      <c r="H530" s="142"/>
      <c r="I530" s="142"/>
      <c r="J530" s="142"/>
      <c r="K530" s="142"/>
      <c r="L530" s="142"/>
      <c r="M530" s="142"/>
      <c r="N530" s="142"/>
      <c r="O530" s="142"/>
      <c r="P530" s="142"/>
      <c r="Q530" s="142"/>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row>
    <row r="531" spans="3:39" s="46" customFormat="1" x14ac:dyDescent="0.25">
      <c r="C531" s="478"/>
      <c r="D531" s="479"/>
      <c r="E531" s="478"/>
      <c r="F531" s="142"/>
      <c r="G531" s="142"/>
      <c r="H531" s="142"/>
      <c r="I531" s="142"/>
      <c r="J531" s="142"/>
      <c r="K531" s="142"/>
      <c r="L531" s="142"/>
      <c r="M531" s="142"/>
      <c r="N531" s="142"/>
      <c r="O531" s="142"/>
      <c r="P531" s="142"/>
      <c r="Q531" s="142"/>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row>
    <row r="532" spans="3:39" s="46" customFormat="1" x14ac:dyDescent="0.25">
      <c r="C532" s="478"/>
      <c r="D532" s="479"/>
      <c r="E532" s="478"/>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row>
    <row r="533" spans="3:39" s="46" customFormat="1" x14ac:dyDescent="0.25">
      <c r="C533" s="478"/>
      <c r="D533" s="479"/>
      <c r="E533" s="478"/>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row>
    <row r="534" spans="3:39" s="46" customFormat="1" x14ac:dyDescent="0.25">
      <c r="C534" s="478"/>
      <c r="D534" s="479"/>
      <c r="E534" s="478"/>
      <c r="F534" s="142"/>
      <c r="G534" s="142"/>
      <c r="H534" s="142"/>
      <c r="I534" s="142"/>
      <c r="J534" s="142"/>
      <c r="K534" s="142"/>
      <c r="L534" s="142"/>
      <c r="M534" s="142"/>
      <c r="N534" s="142"/>
      <c r="O534" s="142"/>
      <c r="P534" s="142"/>
      <c r="Q534" s="142"/>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row>
    <row r="535" spans="3:39" s="46" customFormat="1" x14ac:dyDescent="0.25">
      <c r="C535" s="478"/>
      <c r="D535" s="479"/>
      <c r="E535" s="478"/>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row>
    <row r="536" spans="3:39" s="46" customFormat="1" x14ac:dyDescent="0.25">
      <c r="C536" s="478"/>
      <c r="D536" s="479"/>
      <c r="E536" s="478"/>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row>
    <row r="537" spans="3:39" s="46" customFormat="1" x14ac:dyDescent="0.25">
      <c r="C537" s="478"/>
      <c r="D537" s="479"/>
      <c r="E537" s="478"/>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row>
    <row r="538" spans="3:39" s="46" customFormat="1" x14ac:dyDescent="0.25">
      <c r="C538" s="478"/>
      <c r="D538" s="479"/>
      <c r="E538" s="478"/>
      <c r="F538" s="142"/>
      <c r="G538" s="142"/>
      <c r="H538" s="142"/>
      <c r="I538" s="142"/>
      <c r="J538" s="142"/>
      <c r="K538" s="142"/>
      <c r="L538" s="142"/>
      <c r="M538" s="142"/>
      <c r="N538" s="142"/>
      <c r="O538" s="142"/>
      <c r="P538" s="142"/>
      <c r="Q538" s="142"/>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row>
    <row r="539" spans="3:39" s="46" customFormat="1" x14ac:dyDescent="0.25">
      <c r="C539" s="478"/>
      <c r="D539" s="479"/>
      <c r="E539" s="478"/>
      <c r="F539" s="142"/>
      <c r="G539" s="142"/>
      <c r="H539" s="142"/>
      <c r="I539" s="142"/>
      <c r="J539" s="142"/>
      <c r="K539" s="142"/>
      <c r="L539" s="142"/>
      <c r="M539" s="142"/>
      <c r="N539" s="142"/>
      <c r="O539" s="142"/>
      <c r="P539" s="142"/>
      <c r="Q539" s="142"/>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row>
    <row r="540" spans="3:39" s="46" customFormat="1" x14ac:dyDescent="0.25">
      <c r="C540" s="478"/>
      <c r="D540" s="479"/>
      <c r="E540" s="478"/>
      <c r="F540" s="142"/>
      <c r="G540" s="142"/>
      <c r="H540" s="142"/>
      <c r="I540" s="142"/>
      <c r="J540" s="142"/>
      <c r="K540" s="142"/>
      <c r="L540" s="142"/>
      <c r="M540" s="142"/>
      <c r="N540" s="142"/>
      <c r="O540" s="142"/>
      <c r="P540" s="142"/>
      <c r="Q540" s="142"/>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row>
    <row r="541" spans="3:39" s="46" customFormat="1" x14ac:dyDescent="0.25">
      <c r="C541" s="478"/>
      <c r="D541" s="479"/>
      <c r="E541" s="478"/>
      <c r="F541" s="142"/>
      <c r="G541" s="142"/>
      <c r="H541" s="142"/>
      <c r="I541" s="142"/>
      <c r="J541" s="142"/>
      <c r="K541" s="142"/>
      <c r="L541" s="142"/>
      <c r="M541" s="142"/>
      <c r="N541" s="142"/>
      <c r="O541" s="142"/>
      <c r="P541" s="142"/>
      <c r="Q541" s="142"/>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row>
    <row r="542" spans="3:39" s="46" customFormat="1" x14ac:dyDescent="0.25">
      <c r="C542" s="478"/>
      <c r="D542" s="479"/>
      <c r="E542" s="478"/>
      <c r="F542" s="142"/>
      <c r="G542" s="142"/>
      <c r="H542" s="142"/>
      <c r="I542" s="142"/>
      <c r="J542" s="142"/>
      <c r="K542" s="142"/>
      <c r="L542" s="142"/>
      <c r="M542" s="142"/>
      <c r="N542" s="142"/>
      <c r="O542" s="142"/>
      <c r="P542" s="142"/>
      <c r="Q542" s="142"/>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row>
    <row r="543" spans="3:39" s="46" customFormat="1" x14ac:dyDescent="0.25">
      <c r="C543" s="478"/>
      <c r="D543" s="479"/>
      <c r="E543" s="478"/>
      <c r="F543" s="142"/>
      <c r="G543" s="142"/>
      <c r="H543" s="142"/>
      <c r="I543" s="142"/>
      <c r="J543" s="142"/>
      <c r="K543" s="142"/>
      <c r="L543" s="142"/>
      <c r="M543" s="142"/>
      <c r="N543" s="142"/>
      <c r="O543" s="142"/>
      <c r="P543" s="142"/>
      <c r="Q543" s="142"/>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row>
    <row r="544" spans="3:39" s="46" customFormat="1" x14ac:dyDescent="0.25">
      <c r="C544" s="478"/>
      <c r="D544" s="479"/>
      <c r="E544" s="478"/>
      <c r="F544" s="142"/>
      <c r="G544" s="142"/>
      <c r="H544" s="142"/>
      <c r="I544" s="142"/>
      <c r="J544" s="142"/>
      <c r="K544" s="142"/>
      <c r="L544" s="142"/>
      <c r="M544" s="142"/>
      <c r="N544" s="142"/>
      <c r="O544" s="142"/>
      <c r="P544" s="142"/>
      <c r="Q544" s="142"/>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row>
    <row r="545" spans="3:39" s="46" customFormat="1" x14ac:dyDescent="0.25">
      <c r="C545" s="478"/>
      <c r="D545" s="479"/>
      <c r="E545" s="478"/>
      <c r="F545" s="142"/>
      <c r="G545" s="142"/>
      <c r="H545" s="142"/>
      <c r="I545" s="142"/>
      <c r="J545" s="142"/>
      <c r="K545" s="142"/>
      <c r="L545" s="142"/>
      <c r="M545" s="142"/>
      <c r="N545" s="142"/>
      <c r="O545" s="142"/>
      <c r="P545" s="142"/>
      <c r="Q545" s="142"/>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row>
    <row r="546" spans="3:39" s="46" customFormat="1" x14ac:dyDescent="0.25">
      <c r="C546" s="478"/>
      <c r="D546" s="479"/>
      <c r="E546" s="478"/>
      <c r="F546" s="142"/>
      <c r="G546" s="142"/>
      <c r="H546" s="142"/>
      <c r="I546" s="142"/>
      <c r="J546" s="142"/>
      <c r="K546" s="142"/>
      <c r="L546" s="142"/>
      <c r="M546" s="142"/>
      <c r="N546" s="142"/>
      <c r="O546" s="142"/>
      <c r="P546" s="142"/>
      <c r="Q546" s="142"/>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row>
    <row r="547" spans="3:39" s="46" customFormat="1" x14ac:dyDescent="0.25">
      <c r="C547" s="478"/>
      <c r="D547" s="479"/>
      <c r="E547" s="478"/>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row>
    <row r="548" spans="3:39" s="46" customFormat="1" x14ac:dyDescent="0.25">
      <c r="C548" s="478"/>
      <c r="D548" s="479"/>
      <c r="E548" s="478"/>
      <c r="F548" s="142"/>
      <c r="G548" s="142"/>
      <c r="H548" s="142"/>
      <c r="I548" s="142"/>
      <c r="J548" s="142"/>
      <c r="K548" s="142"/>
      <c r="L548" s="142"/>
      <c r="M548" s="142"/>
      <c r="N548" s="142"/>
      <c r="O548" s="142"/>
      <c r="P548" s="142"/>
      <c r="Q548" s="142"/>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row>
    <row r="549" spans="3:39" s="46" customFormat="1" x14ac:dyDescent="0.25">
      <c r="C549" s="478"/>
      <c r="D549" s="479"/>
      <c r="E549" s="478"/>
      <c r="F549" s="142"/>
      <c r="G549" s="142"/>
      <c r="H549" s="142"/>
      <c r="I549" s="142"/>
      <c r="J549" s="142"/>
      <c r="K549" s="142"/>
      <c r="L549" s="142"/>
      <c r="M549" s="142"/>
      <c r="N549" s="142"/>
      <c r="O549" s="142"/>
      <c r="P549" s="142"/>
      <c r="Q549" s="142"/>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row>
    <row r="550" spans="3:39" s="46" customFormat="1" x14ac:dyDescent="0.25">
      <c r="C550" s="478"/>
      <c r="D550" s="479"/>
      <c r="E550" s="478"/>
      <c r="F550" s="142"/>
      <c r="G550" s="142"/>
      <c r="H550" s="142"/>
      <c r="I550" s="142"/>
      <c r="J550" s="142"/>
      <c r="K550" s="142"/>
      <c r="L550" s="142"/>
      <c r="M550" s="142"/>
      <c r="N550" s="142"/>
      <c r="O550" s="142"/>
      <c r="P550" s="142"/>
      <c r="Q550" s="142"/>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row>
    <row r="551" spans="3:39" s="46" customFormat="1" x14ac:dyDescent="0.25">
      <c r="C551" s="478"/>
      <c r="D551" s="479"/>
      <c r="E551" s="478"/>
      <c r="F551" s="142"/>
      <c r="G551" s="142"/>
      <c r="H551" s="142"/>
      <c r="I551" s="142"/>
      <c r="J551" s="142"/>
      <c r="K551" s="142"/>
      <c r="L551" s="142"/>
      <c r="M551" s="142"/>
      <c r="N551" s="142"/>
      <c r="O551" s="142"/>
      <c r="P551" s="142"/>
      <c r="Q551" s="142"/>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row>
    <row r="552" spans="3:39" s="46" customFormat="1" x14ac:dyDescent="0.25">
      <c r="C552" s="478"/>
      <c r="D552" s="479"/>
      <c r="E552" s="478"/>
      <c r="F552" s="142"/>
      <c r="G552" s="142"/>
      <c r="H552" s="142"/>
      <c r="I552" s="142"/>
      <c r="J552" s="142"/>
      <c r="K552" s="142"/>
      <c r="L552" s="142"/>
      <c r="M552" s="142"/>
      <c r="N552" s="142"/>
      <c r="O552" s="142"/>
      <c r="P552" s="142"/>
      <c r="Q552" s="142"/>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row>
    <row r="553" spans="3:39" s="46" customFormat="1" x14ac:dyDescent="0.25">
      <c r="C553" s="478"/>
      <c r="D553" s="479"/>
      <c r="E553" s="478"/>
      <c r="F553" s="142"/>
      <c r="G553" s="142"/>
      <c r="H553" s="142"/>
      <c r="I553" s="142"/>
      <c r="J553" s="142"/>
      <c r="K553" s="142"/>
      <c r="L553" s="142"/>
      <c r="M553" s="142"/>
      <c r="N553" s="142"/>
      <c r="O553" s="142"/>
      <c r="P553" s="142"/>
      <c r="Q553" s="142"/>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row>
    <row r="554" spans="3:39" s="46" customFormat="1" x14ac:dyDescent="0.25">
      <c r="C554" s="478"/>
      <c r="D554" s="479"/>
      <c r="E554" s="478"/>
      <c r="F554" s="142"/>
      <c r="G554" s="142"/>
      <c r="H554" s="142"/>
      <c r="I554" s="142"/>
      <c r="J554" s="142"/>
      <c r="K554" s="142"/>
      <c r="L554" s="142"/>
      <c r="M554" s="142"/>
      <c r="N554" s="142"/>
      <c r="O554" s="142"/>
      <c r="P554" s="142"/>
      <c r="Q554" s="142"/>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row>
    <row r="555" spans="3:39" s="46" customFormat="1" x14ac:dyDescent="0.25">
      <c r="C555" s="478"/>
      <c r="D555" s="479"/>
      <c r="E555" s="478"/>
      <c r="F555" s="142"/>
      <c r="G555" s="142"/>
      <c r="H555" s="142"/>
      <c r="I555" s="142"/>
      <c r="J555" s="142"/>
      <c r="K555" s="142"/>
      <c r="L555" s="142"/>
      <c r="M555" s="142"/>
      <c r="N555" s="142"/>
      <c r="O555" s="142"/>
      <c r="P555" s="142"/>
      <c r="Q555" s="142"/>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row>
    <row r="556" spans="3:39" s="46" customFormat="1" x14ac:dyDescent="0.25">
      <c r="C556" s="478"/>
      <c r="D556" s="479"/>
      <c r="E556" s="478"/>
      <c r="F556" s="142"/>
      <c r="G556" s="142"/>
      <c r="H556" s="142"/>
      <c r="I556" s="142"/>
      <c r="J556" s="142"/>
      <c r="K556" s="142"/>
      <c r="L556" s="142"/>
      <c r="M556" s="142"/>
      <c r="N556" s="142"/>
      <c r="O556" s="142"/>
      <c r="P556" s="142"/>
      <c r="Q556" s="142"/>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row>
    <row r="557" spans="3:39" s="46" customFormat="1" x14ac:dyDescent="0.25">
      <c r="C557" s="478"/>
      <c r="D557" s="479"/>
      <c r="E557" s="478"/>
      <c r="F557" s="142"/>
      <c r="G557" s="142"/>
      <c r="H557" s="142"/>
      <c r="I557" s="142"/>
      <c r="J557" s="142"/>
      <c r="K557" s="142"/>
      <c r="L557" s="142"/>
      <c r="M557" s="142"/>
      <c r="N557" s="142"/>
      <c r="O557" s="142"/>
      <c r="P557" s="142"/>
      <c r="Q557" s="142"/>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row>
    <row r="558" spans="3:39" s="46" customFormat="1" x14ac:dyDescent="0.25">
      <c r="C558" s="478"/>
      <c r="D558" s="479"/>
      <c r="E558" s="478"/>
      <c r="F558" s="142"/>
      <c r="G558" s="142"/>
      <c r="H558" s="142"/>
      <c r="I558" s="142"/>
      <c r="J558" s="142"/>
      <c r="K558" s="142"/>
      <c r="L558" s="142"/>
      <c r="M558" s="142"/>
      <c r="N558" s="142"/>
      <c r="O558" s="142"/>
      <c r="P558" s="142"/>
      <c r="Q558" s="142"/>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row>
    <row r="559" spans="3:39" s="46" customFormat="1" x14ac:dyDescent="0.25">
      <c r="C559" s="478"/>
      <c r="D559" s="479"/>
      <c r="E559" s="478"/>
      <c r="F559" s="142"/>
      <c r="G559" s="142"/>
      <c r="H559" s="142"/>
      <c r="I559" s="142"/>
      <c r="J559" s="142"/>
      <c r="K559" s="142"/>
      <c r="L559" s="142"/>
      <c r="M559" s="142"/>
      <c r="N559" s="142"/>
      <c r="O559" s="142"/>
      <c r="P559" s="142"/>
      <c r="Q559" s="142"/>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row>
    <row r="560" spans="3:39" s="46" customFormat="1" x14ac:dyDescent="0.25">
      <c r="C560" s="478"/>
      <c r="D560" s="479"/>
      <c r="E560" s="478"/>
      <c r="F560" s="142"/>
      <c r="G560" s="142"/>
      <c r="H560" s="142"/>
      <c r="I560" s="142"/>
      <c r="J560" s="142"/>
      <c r="K560" s="142"/>
      <c r="L560" s="142"/>
      <c r="M560" s="142"/>
      <c r="N560" s="142"/>
      <c r="O560" s="142"/>
      <c r="P560" s="142"/>
      <c r="Q560" s="142"/>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row>
    <row r="561" spans="3:39" s="46" customFormat="1" x14ac:dyDescent="0.25">
      <c r="C561" s="478"/>
      <c r="D561" s="479"/>
      <c r="E561" s="478"/>
      <c r="F561" s="142"/>
      <c r="G561" s="142"/>
      <c r="H561" s="142"/>
      <c r="I561" s="142"/>
      <c r="J561" s="142"/>
      <c r="K561" s="142"/>
      <c r="L561" s="142"/>
      <c r="M561" s="142"/>
      <c r="N561" s="142"/>
      <c r="O561" s="142"/>
      <c r="P561" s="142"/>
      <c r="Q561" s="142"/>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row>
    <row r="562" spans="3:39" s="46" customFormat="1" x14ac:dyDescent="0.25">
      <c r="C562" s="478"/>
      <c r="D562" s="479"/>
      <c r="E562" s="478"/>
      <c r="F562" s="142"/>
      <c r="G562" s="142"/>
      <c r="H562" s="142"/>
      <c r="I562" s="142"/>
      <c r="J562" s="142"/>
      <c r="K562" s="142"/>
      <c r="L562" s="142"/>
      <c r="M562" s="142"/>
      <c r="N562" s="142"/>
      <c r="O562" s="142"/>
      <c r="P562" s="142"/>
      <c r="Q562" s="142"/>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row>
    <row r="563" spans="3:39" s="46" customFormat="1" x14ac:dyDescent="0.25">
      <c r="C563" s="478"/>
      <c r="D563" s="479"/>
      <c r="E563" s="478"/>
      <c r="F563" s="142"/>
      <c r="G563" s="142"/>
      <c r="H563" s="142"/>
      <c r="I563" s="142"/>
      <c r="J563" s="142"/>
      <c r="K563" s="142"/>
      <c r="L563" s="142"/>
      <c r="M563" s="142"/>
      <c r="N563" s="142"/>
      <c r="O563" s="142"/>
      <c r="P563" s="142"/>
      <c r="Q563" s="142"/>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row>
    <row r="564" spans="3:39" s="46" customFormat="1" x14ac:dyDescent="0.25">
      <c r="C564" s="478"/>
      <c r="D564" s="479"/>
      <c r="E564" s="478"/>
      <c r="F564" s="142"/>
      <c r="G564" s="142"/>
      <c r="H564" s="142"/>
      <c r="I564" s="142"/>
      <c r="J564" s="142"/>
      <c r="K564" s="142"/>
      <c r="L564" s="142"/>
      <c r="M564" s="142"/>
      <c r="N564" s="142"/>
      <c r="O564" s="142"/>
      <c r="P564" s="142"/>
      <c r="Q564" s="142"/>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row>
    <row r="565" spans="3:39" s="46" customFormat="1" x14ac:dyDescent="0.25">
      <c r="C565" s="478"/>
      <c r="D565" s="479"/>
      <c r="E565" s="478"/>
      <c r="F565" s="142"/>
      <c r="G565" s="142"/>
      <c r="H565" s="142"/>
      <c r="I565" s="142"/>
      <c r="J565" s="142"/>
      <c r="K565" s="142"/>
      <c r="L565" s="142"/>
      <c r="M565" s="142"/>
      <c r="N565" s="142"/>
      <c r="O565" s="142"/>
      <c r="P565" s="142"/>
      <c r="Q565" s="142"/>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row>
    <row r="566" spans="3:39" s="46" customFormat="1" x14ac:dyDescent="0.25">
      <c r="C566" s="478"/>
      <c r="D566" s="479"/>
      <c r="E566" s="478"/>
      <c r="F566" s="142"/>
      <c r="G566" s="142"/>
      <c r="H566" s="142"/>
      <c r="I566" s="142"/>
      <c r="J566" s="142"/>
      <c r="K566" s="142"/>
      <c r="L566" s="142"/>
      <c r="M566" s="142"/>
      <c r="N566" s="142"/>
      <c r="O566" s="142"/>
      <c r="P566" s="142"/>
      <c r="Q566" s="142"/>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row>
    <row r="567" spans="3:39" s="46" customFormat="1" x14ac:dyDescent="0.25">
      <c r="C567" s="478"/>
      <c r="D567" s="479"/>
      <c r="E567" s="478"/>
      <c r="F567" s="142"/>
      <c r="G567" s="142"/>
      <c r="H567" s="142"/>
      <c r="I567" s="142"/>
      <c r="J567" s="142"/>
      <c r="K567" s="142"/>
      <c r="L567" s="142"/>
      <c r="M567" s="142"/>
      <c r="N567" s="142"/>
      <c r="O567" s="142"/>
      <c r="P567" s="142"/>
      <c r="Q567" s="142"/>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row>
    <row r="568" spans="3:39" s="46" customFormat="1" x14ac:dyDescent="0.25">
      <c r="C568" s="478"/>
      <c r="D568" s="479"/>
      <c r="E568" s="478"/>
      <c r="F568" s="142"/>
      <c r="G568" s="142"/>
      <c r="H568" s="142"/>
      <c r="I568" s="142"/>
      <c r="J568" s="142"/>
      <c r="K568" s="142"/>
      <c r="L568" s="142"/>
      <c r="M568" s="142"/>
      <c r="N568" s="142"/>
      <c r="O568" s="142"/>
      <c r="P568" s="142"/>
      <c r="Q568" s="142"/>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row>
    <row r="569" spans="3:39" s="46" customFormat="1" x14ac:dyDescent="0.25">
      <c r="C569" s="478"/>
      <c r="D569" s="479"/>
      <c r="E569" s="478"/>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row>
    <row r="570" spans="3:39" s="46" customFormat="1" x14ac:dyDescent="0.25">
      <c r="C570" s="478"/>
      <c r="D570" s="479"/>
      <c r="E570" s="478"/>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row>
    <row r="571" spans="3:39" s="46" customFormat="1" x14ac:dyDescent="0.25">
      <c r="C571" s="478"/>
      <c r="D571" s="479"/>
      <c r="E571" s="478"/>
      <c r="F571" s="142"/>
      <c r="G571" s="142"/>
      <c r="H571" s="142"/>
      <c r="I571" s="142"/>
      <c r="J571" s="142"/>
      <c r="K571" s="142"/>
      <c r="L571" s="142"/>
      <c r="M571" s="142"/>
      <c r="N571" s="142"/>
      <c r="O571" s="142"/>
      <c r="P571" s="142"/>
      <c r="Q571" s="142"/>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row>
    <row r="572" spans="3:39" s="46" customFormat="1" x14ac:dyDescent="0.25">
      <c r="C572" s="478"/>
      <c r="D572" s="479"/>
      <c r="E572" s="478"/>
      <c r="F572" s="142"/>
      <c r="G572" s="142"/>
      <c r="H572" s="142"/>
      <c r="I572" s="142"/>
      <c r="J572" s="142"/>
      <c r="K572" s="142"/>
      <c r="L572" s="142"/>
      <c r="M572" s="142"/>
      <c r="N572" s="142"/>
      <c r="O572" s="142"/>
      <c r="P572" s="142"/>
      <c r="Q572" s="142"/>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row>
    <row r="573" spans="3:39" s="46" customFormat="1" x14ac:dyDescent="0.25">
      <c r="C573" s="478"/>
      <c r="D573" s="479"/>
      <c r="E573" s="478"/>
      <c r="F573" s="142"/>
      <c r="G573" s="142"/>
      <c r="H573" s="142"/>
      <c r="I573" s="142"/>
      <c r="J573" s="142"/>
      <c r="K573" s="142"/>
      <c r="L573" s="142"/>
      <c r="M573" s="142"/>
      <c r="N573" s="142"/>
      <c r="O573" s="142"/>
      <c r="P573" s="142"/>
      <c r="Q573" s="142"/>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row>
    <row r="574" spans="3:39" s="46" customFormat="1" x14ac:dyDescent="0.25">
      <c r="C574" s="478"/>
      <c r="D574" s="479"/>
      <c r="E574" s="478"/>
      <c r="F574" s="142"/>
      <c r="G574" s="142"/>
      <c r="H574" s="142"/>
      <c r="I574" s="142"/>
      <c r="J574" s="142"/>
      <c r="K574" s="142"/>
      <c r="L574" s="142"/>
      <c r="M574" s="142"/>
      <c r="N574" s="142"/>
      <c r="O574" s="142"/>
      <c r="P574" s="142"/>
      <c r="Q574" s="142"/>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row>
    <row r="575" spans="3:39" s="46" customFormat="1" x14ac:dyDescent="0.25">
      <c r="C575" s="478"/>
      <c r="D575" s="479"/>
      <c r="E575" s="478"/>
      <c r="F575" s="142"/>
      <c r="G575" s="142"/>
      <c r="H575" s="142"/>
      <c r="I575" s="142"/>
      <c r="J575" s="142"/>
      <c r="K575" s="142"/>
      <c r="L575" s="142"/>
      <c r="M575" s="142"/>
      <c r="N575" s="142"/>
      <c r="O575" s="142"/>
      <c r="P575" s="142"/>
      <c r="Q575" s="142"/>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row>
    <row r="576" spans="3:39" s="46" customFormat="1" x14ac:dyDescent="0.25">
      <c r="C576" s="478"/>
      <c r="D576" s="479"/>
      <c r="E576" s="478"/>
      <c r="F576" s="142"/>
      <c r="G576" s="142"/>
      <c r="H576" s="142"/>
      <c r="I576" s="142"/>
      <c r="J576" s="142"/>
      <c r="K576" s="142"/>
      <c r="L576" s="142"/>
      <c r="M576" s="142"/>
      <c r="N576" s="142"/>
      <c r="O576" s="142"/>
      <c r="P576" s="142"/>
      <c r="Q576" s="142"/>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row>
    <row r="577" spans="3:39" s="46" customFormat="1" x14ac:dyDescent="0.25">
      <c r="C577" s="478"/>
      <c r="D577" s="479"/>
      <c r="E577" s="478"/>
      <c r="F577" s="142"/>
      <c r="G577" s="142"/>
      <c r="H577" s="142"/>
      <c r="I577" s="142"/>
      <c r="J577" s="142"/>
      <c r="K577" s="142"/>
      <c r="L577" s="142"/>
      <c r="M577" s="142"/>
      <c r="N577" s="142"/>
      <c r="O577" s="142"/>
      <c r="P577" s="142"/>
      <c r="Q577" s="142"/>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row>
    <row r="578" spans="3:39" s="46" customFormat="1" x14ac:dyDescent="0.25">
      <c r="C578" s="478"/>
      <c r="D578" s="479"/>
      <c r="E578" s="478"/>
      <c r="F578" s="142"/>
      <c r="G578" s="142"/>
      <c r="H578" s="142"/>
      <c r="I578" s="142"/>
      <c r="J578" s="142"/>
      <c r="K578" s="142"/>
      <c r="L578" s="142"/>
      <c r="M578" s="142"/>
      <c r="N578" s="142"/>
      <c r="O578" s="142"/>
      <c r="P578" s="142"/>
      <c r="Q578" s="142"/>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row>
    <row r="579" spans="3:39" s="46" customFormat="1" x14ac:dyDescent="0.25">
      <c r="C579" s="478"/>
      <c r="D579" s="479"/>
      <c r="E579" s="478"/>
      <c r="F579" s="142"/>
      <c r="G579" s="142"/>
      <c r="H579" s="142"/>
      <c r="I579" s="142"/>
      <c r="J579" s="142"/>
      <c r="K579" s="142"/>
      <c r="L579" s="142"/>
      <c r="M579" s="142"/>
      <c r="N579" s="142"/>
      <c r="O579" s="142"/>
      <c r="P579" s="142"/>
      <c r="Q579" s="142"/>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row>
    <row r="580" spans="3:39" s="46" customFormat="1" x14ac:dyDescent="0.25">
      <c r="C580" s="478"/>
      <c r="D580" s="479"/>
      <c r="E580" s="478"/>
      <c r="F580" s="142"/>
      <c r="G580" s="142"/>
      <c r="H580" s="142"/>
      <c r="I580" s="142"/>
      <c r="J580" s="142"/>
      <c r="K580" s="142"/>
      <c r="L580" s="142"/>
      <c r="M580" s="142"/>
      <c r="N580" s="142"/>
      <c r="O580" s="142"/>
      <c r="P580" s="142"/>
      <c r="Q580" s="142"/>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row>
    <row r="581" spans="3:39" s="46" customFormat="1" x14ac:dyDescent="0.25">
      <c r="C581" s="478"/>
      <c r="D581" s="479"/>
      <c r="E581" s="478"/>
      <c r="F581" s="142"/>
      <c r="G581" s="142"/>
      <c r="H581" s="142"/>
      <c r="I581" s="142"/>
      <c r="J581" s="142"/>
      <c r="K581" s="142"/>
      <c r="L581" s="142"/>
      <c r="M581" s="142"/>
      <c r="N581" s="142"/>
      <c r="O581" s="142"/>
      <c r="P581" s="142"/>
      <c r="Q581" s="142"/>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row>
    <row r="582" spans="3:39" s="46" customFormat="1" x14ac:dyDescent="0.25">
      <c r="C582" s="478"/>
      <c r="D582" s="479"/>
      <c r="E582" s="478"/>
      <c r="F582" s="142"/>
      <c r="G582" s="142"/>
      <c r="H582" s="142"/>
      <c r="I582" s="142"/>
      <c r="J582" s="142"/>
      <c r="K582" s="142"/>
      <c r="L582" s="142"/>
      <c r="M582" s="142"/>
      <c r="N582" s="142"/>
      <c r="O582" s="142"/>
      <c r="P582" s="142"/>
      <c r="Q582" s="142"/>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row>
    <row r="583" spans="3:39" s="46" customFormat="1" x14ac:dyDescent="0.25">
      <c r="C583" s="478"/>
      <c r="D583" s="479"/>
      <c r="E583" s="478"/>
      <c r="F583" s="142"/>
      <c r="G583" s="142"/>
      <c r="H583" s="142"/>
      <c r="I583" s="142"/>
      <c r="J583" s="142"/>
      <c r="K583" s="142"/>
      <c r="L583" s="142"/>
      <c r="M583" s="142"/>
      <c r="N583" s="142"/>
      <c r="O583" s="142"/>
      <c r="P583" s="142"/>
      <c r="Q583" s="142"/>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row>
    <row r="584" spans="3:39" s="46" customFormat="1" x14ac:dyDescent="0.25">
      <c r="C584" s="478"/>
      <c r="D584" s="479"/>
      <c r="E584" s="478"/>
      <c r="F584" s="142"/>
      <c r="G584" s="142"/>
      <c r="H584" s="142"/>
      <c r="I584" s="142"/>
      <c r="J584" s="142"/>
      <c r="K584" s="142"/>
      <c r="L584" s="142"/>
      <c r="M584" s="142"/>
      <c r="N584" s="142"/>
      <c r="O584" s="142"/>
      <c r="P584" s="142"/>
      <c r="Q584" s="142"/>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row>
    <row r="585" spans="3:39" s="46" customFormat="1" x14ac:dyDescent="0.25">
      <c r="C585" s="478"/>
      <c r="D585" s="479"/>
      <c r="E585" s="478"/>
      <c r="F585" s="142"/>
      <c r="G585" s="142"/>
      <c r="H585" s="142"/>
      <c r="I585" s="142"/>
      <c r="J585" s="142"/>
      <c r="K585" s="142"/>
      <c r="L585" s="142"/>
      <c r="M585" s="142"/>
      <c r="N585" s="142"/>
      <c r="O585" s="142"/>
      <c r="P585" s="142"/>
      <c r="Q585" s="142"/>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row>
    <row r="586" spans="3:39" s="46" customFormat="1" x14ac:dyDescent="0.25">
      <c r="C586" s="478"/>
      <c r="D586" s="479"/>
      <c r="E586" s="478"/>
      <c r="F586" s="142"/>
      <c r="G586" s="142"/>
      <c r="H586" s="142"/>
      <c r="I586" s="142"/>
      <c r="J586" s="142"/>
      <c r="K586" s="142"/>
      <c r="L586" s="142"/>
      <c r="M586" s="142"/>
      <c r="N586" s="142"/>
      <c r="O586" s="142"/>
      <c r="P586" s="142"/>
      <c r="Q586" s="142"/>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row>
    <row r="587" spans="3:39" s="46" customFormat="1" x14ac:dyDescent="0.25">
      <c r="C587" s="478"/>
      <c r="D587" s="479"/>
      <c r="E587" s="478"/>
      <c r="F587" s="142"/>
      <c r="G587" s="142"/>
      <c r="H587" s="142"/>
      <c r="I587" s="142"/>
      <c r="J587" s="142"/>
      <c r="K587" s="142"/>
      <c r="L587" s="142"/>
      <c r="M587" s="142"/>
      <c r="N587" s="142"/>
      <c r="O587" s="142"/>
      <c r="P587" s="142"/>
      <c r="Q587" s="142"/>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row>
    <row r="588" spans="3:39" s="46" customFormat="1" x14ac:dyDescent="0.25">
      <c r="C588" s="478"/>
      <c r="D588" s="479"/>
      <c r="E588" s="478"/>
      <c r="F588" s="142"/>
      <c r="G588" s="142"/>
      <c r="H588" s="142"/>
      <c r="I588" s="142"/>
      <c r="J588" s="142"/>
      <c r="K588" s="142"/>
      <c r="L588" s="142"/>
      <c r="M588" s="142"/>
      <c r="N588" s="142"/>
      <c r="O588" s="142"/>
      <c r="P588" s="142"/>
      <c r="Q588" s="142"/>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row>
    <row r="589" spans="3:39" s="46" customFormat="1" x14ac:dyDescent="0.25">
      <c r="C589" s="478"/>
      <c r="D589" s="479"/>
      <c r="E589" s="478"/>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row>
    <row r="590" spans="3:39" s="46" customFormat="1" x14ac:dyDescent="0.25">
      <c r="C590" s="478"/>
      <c r="D590" s="479"/>
      <c r="E590" s="478"/>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row>
    <row r="591" spans="3:39" s="46" customFormat="1" x14ac:dyDescent="0.25">
      <c r="C591" s="478"/>
      <c r="D591" s="479"/>
      <c r="E591" s="478"/>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row>
    <row r="592" spans="3:39" s="46" customFormat="1" x14ac:dyDescent="0.25">
      <c r="C592" s="478"/>
      <c r="D592" s="479"/>
      <c r="E592" s="478"/>
      <c r="F592" s="142"/>
      <c r="G592" s="142"/>
      <c r="H592" s="142"/>
      <c r="I592" s="142"/>
      <c r="J592" s="142"/>
      <c r="K592" s="142"/>
      <c r="L592" s="142"/>
      <c r="M592" s="142"/>
      <c r="N592" s="142"/>
      <c r="O592" s="142"/>
      <c r="P592" s="142"/>
      <c r="Q592" s="142"/>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row>
    <row r="593" spans="3:39" s="46" customFormat="1" x14ac:dyDescent="0.25">
      <c r="C593" s="478"/>
      <c r="D593" s="479"/>
      <c r="E593" s="478"/>
      <c r="F593" s="142"/>
      <c r="G593" s="142"/>
      <c r="H593" s="142"/>
      <c r="I593" s="142"/>
      <c r="J593" s="142"/>
      <c r="K593" s="142"/>
      <c r="L593" s="142"/>
      <c r="M593" s="142"/>
      <c r="N593" s="142"/>
      <c r="O593" s="142"/>
      <c r="P593" s="142"/>
      <c r="Q593" s="142"/>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row>
    <row r="594" spans="3:39" s="46" customFormat="1" x14ac:dyDescent="0.25">
      <c r="C594" s="478"/>
      <c r="D594" s="479"/>
      <c r="E594" s="478"/>
      <c r="F594" s="142"/>
      <c r="G594" s="142"/>
      <c r="H594" s="142"/>
      <c r="I594" s="142"/>
      <c r="J594" s="142"/>
      <c r="K594" s="142"/>
      <c r="L594" s="142"/>
      <c r="M594" s="142"/>
      <c r="N594" s="142"/>
      <c r="O594" s="142"/>
      <c r="P594" s="142"/>
      <c r="Q594" s="142"/>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row>
    <row r="595" spans="3:39" s="46" customFormat="1" x14ac:dyDescent="0.25">
      <c r="C595" s="478"/>
      <c r="D595" s="479"/>
      <c r="E595" s="478"/>
      <c r="F595" s="142"/>
      <c r="G595" s="142"/>
      <c r="H595" s="142"/>
      <c r="I595" s="142"/>
      <c r="J595" s="142"/>
      <c r="K595" s="142"/>
      <c r="L595" s="142"/>
      <c r="M595" s="142"/>
      <c r="N595" s="142"/>
      <c r="O595" s="142"/>
      <c r="P595" s="142"/>
      <c r="Q595" s="142"/>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row>
    <row r="596" spans="3:39" s="46" customFormat="1" x14ac:dyDescent="0.25">
      <c r="C596" s="478"/>
      <c r="D596" s="479"/>
      <c r="E596" s="478"/>
      <c r="F596" s="142"/>
      <c r="G596" s="142"/>
      <c r="H596" s="142"/>
      <c r="I596" s="142"/>
      <c r="J596" s="142"/>
      <c r="K596" s="142"/>
      <c r="L596" s="142"/>
      <c r="M596" s="142"/>
      <c r="N596" s="142"/>
      <c r="O596" s="142"/>
      <c r="P596" s="142"/>
      <c r="Q596" s="142"/>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row>
    <row r="597" spans="3:39" s="46" customFormat="1" x14ac:dyDescent="0.25">
      <c r="C597" s="478"/>
      <c r="D597" s="479"/>
      <c r="E597" s="478"/>
      <c r="F597" s="142"/>
      <c r="G597" s="142"/>
      <c r="H597" s="142"/>
      <c r="I597" s="142"/>
      <c r="J597" s="142"/>
      <c r="K597" s="142"/>
      <c r="L597" s="142"/>
      <c r="M597" s="142"/>
      <c r="N597" s="142"/>
      <c r="O597" s="142"/>
      <c r="P597" s="142"/>
      <c r="Q597" s="142"/>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row>
    <row r="598" spans="3:39" s="46" customFormat="1" x14ac:dyDescent="0.25">
      <c r="C598" s="478"/>
      <c r="D598" s="479"/>
      <c r="E598" s="478"/>
      <c r="F598" s="142"/>
      <c r="G598" s="142"/>
      <c r="H598" s="142"/>
      <c r="I598" s="142"/>
      <c r="J598" s="142"/>
      <c r="K598" s="142"/>
      <c r="L598" s="142"/>
      <c r="M598" s="142"/>
      <c r="N598" s="142"/>
      <c r="O598" s="142"/>
      <c r="P598" s="142"/>
      <c r="Q598" s="142"/>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row>
    <row r="599" spans="3:39" s="46" customFormat="1" x14ac:dyDescent="0.25">
      <c r="C599" s="478"/>
      <c r="D599" s="479"/>
      <c r="E599" s="478"/>
      <c r="F599" s="142"/>
      <c r="G599" s="142"/>
      <c r="H599" s="142"/>
      <c r="I599" s="142"/>
      <c r="J599" s="142"/>
      <c r="K599" s="142"/>
      <c r="L599" s="142"/>
      <c r="M599" s="142"/>
      <c r="N599" s="142"/>
      <c r="O599" s="142"/>
      <c r="P599" s="142"/>
      <c r="Q599" s="142"/>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row>
    <row r="600" spans="3:39" s="46" customFormat="1" x14ac:dyDescent="0.25">
      <c r="C600" s="478"/>
      <c r="D600" s="479"/>
      <c r="E600" s="478"/>
      <c r="F600" s="142"/>
      <c r="G600" s="142"/>
      <c r="H600" s="142"/>
      <c r="I600" s="142"/>
      <c r="J600" s="142"/>
      <c r="K600" s="142"/>
      <c r="L600" s="142"/>
      <c r="M600" s="142"/>
      <c r="N600" s="142"/>
      <c r="O600" s="142"/>
      <c r="P600" s="142"/>
      <c r="Q600" s="142"/>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row>
    <row r="601" spans="3:39" s="46" customFormat="1" x14ac:dyDescent="0.25">
      <c r="C601" s="478"/>
      <c r="D601" s="479"/>
      <c r="E601" s="478"/>
      <c r="F601" s="142"/>
      <c r="G601" s="142"/>
      <c r="H601" s="142"/>
      <c r="I601" s="142"/>
      <c r="J601" s="142"/>
      <c r="K601" s="142"/>
      <c r="L601" s="142"/>
      <c r="M601" s="142"/>
      <c r="N601" s="142"/>
      <c r="O601" s="142"/>
      <c r="P601" s="142"/>
      <c r="Q601" s="142"/>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row>
    <row r="602" spans="3:39" s="46" customFormat="1" x14ac:dyDescent="0.25">
      <c r="C602" s="478"/>
      <c r="D602" s="479"/>
      <c r="E602" s="478"/>
      <c r="F602" s="142"/>
      <c r="G602" s="142"/>
      <c r="H602" s="142"/>
      <c r="I602" s="142"/>
      <c r="J602" s="142"/>
      <c r="K602" s="142"/>
      <c r="L602" s="142"/>
      <c r="M602" s="142"/>
      <c r="N602" s="142"/>
      <c r="O602" s="142"/>
      <c r="P602" s="142"/>
      <c r="Q602" s="142"/>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row>
    <row r="603" spans="3:39" s="46" customFormat="1" x14ac:dyDescent="0.25">
      <c r="C603" s="478"/>
      <c r="D603" s="479"/>
      <c r="E603" s="478"/>
      <c r="F603" s="142"/>
      <c r="G603" s="142"/>
      <c r="H603" s="142"/>
      <c r="I603" s="142"/>
      <c r="J603" s="142"/>
      <c r="K603" s="142"/>
      <c r="L603" s="142"/>
      <c r="M603" s="142"/>
      <c r="N603" s="142"/>
      <c r="O603" s="142"/>
      <c r="P603" s="142"/>
      <c r="Q603" s="142"/>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row>
    <row r="604" spans="3:39" s="46" customFormat="1" x14ac:dyDescent="0.25">
      <c r="C604" s="478"/>
      <c r="D604" s="479"/>
      <c r="E604" s="478"/>
      <c r="F604" s="142"/>
      <c r="G604" s="142"/>
      <c r="H604" s="142"/>
      <c r="I604" s="142"/>
      <c r="J604" s="142"/>
      <c r="K604" s="142"/>
      <c r="L604" s="142"/>
      <c r="M604" s="142"/>
      <c r="N604" s="142"/>
      <c r="O604" s="142"/>
      <c r="P604" s="142"/>
      <c r="Q604" s="142"/>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row>
    <row r="605" spans="3:39" s="46" customFormat="1" x14ac:dyDescent="0.25">
      <c r="C605" s="478"/>
      <c r="D605" s="479"/>
      <c r="E605" s="478"/>
      <c r="F605" s="142"/>
      <c r="G605" s="142"/>
      <c r="H605" s="142"/>
      <c r="I605" s="142"/>
      <c r="J605" s="142"/>
      <c r="K605" s="142"/>
      <c r="L605" s="142"/>
      <c r="M605" s="142"/>
      <c r="N605" s="142"/>
      <c r="O605" s="142"/>
      <c r="P605" s="142"/>
      <c r="Q605" s="142"/>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row>
    <row r="606" spans="3:39" s="46" customFormat="1" x14ac:dyDescent="0.25">
      <c r="C606" s="478"/>
      <c r="D606" s="479"/>
      <c r="E606" s="478"/>
      <c r="F606" s="142"/>
      <c r="G606" s="142"/>
      <c r="H606" s="142"/>
      <c r="I606" s="142"/>
      <c r="J606" s="142"/>
      <c r="K606" s="142"/>
      <c r="L606" s="142"/>
      <c r="M606" s="142"/>
      <c r="N606" s="142"/>
      <c r="O606" s="142"/>
      <c r="P606" s="142"/>
      <c r="Q606" s="142"/>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row>
    <row r="607" spans="3:39" s="46" customFormat="1" x14ac:dyDescent="0.25">
      <c r="C607" s="478"/>
      <c r="D607" s="479"/>
      <c r="E607" s="478"/>
      <c r="F607" s="142"/>
      <c r="G607" s="142"/>
      <c r="H607" s="142"/>
      <c r="I607" s="142"/>
      <c r="J607" s="142"/>
      <c r="K607" s="142"/>
      <c r="L607" s="142"/>
      <c r="M607" s="142"/>
      <c r="N607" s="142"/>
      <c r="O607" s="142"/>
      <c r="P607" s="142"/>
      <c r="Q607" s="142"/>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row>
    <row r="608" spans="3:39" s="46" customFormat="1" x14ac:dyDescent="0.25">
      <c r="C608" s="478"/>
      <c r="D608" s="479"/>
      <c r="E608" s="478"/>
      <c r="F608" s="142"/>
      <c r="G608" s="142"/>
      <c r="H608" s="142"/>
      <c r="I608" s="142"/>
      <c r="J608" s="142"/>
      <c r="K608" s="142"/>
      <c r="L608" s="142"/>
      <c r="M608" s="142"/>
      <c r="N608" s="142"/>
      <c r="O608" s="142"/>
      <c r="P608" s="142"/>
      <c r="Q608" s="142"/>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row>
    <row r="609" spans="3:39" s="46" customFormat="1" x14ac:dyDescent="0.25">
      <c r="C609" s="478"/>
      <c r="D609" s="479"/>
      <c r="E609" s="478"/>
      <c r="F609" s="142"/>
      <c r="G609" s="142"/>
      <c r="H609" s="142"/>
      <c r="I609" s="142"/>
      <c r="J609" s="142"/>
      <c r="K609" s="142"/>
      <c r="L609" s="142"/>
      <c r="M609" s="142"/>
      <c r="N609" s="142"/>
      <c r="O609" s="142"/>
      <c r="P609" s="142"/>
      <c r="Q609" s="142"/>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row>
    <row r="610" spans="3:39" s="46" customFormat="1" x14ac:dyDescent="0.25">
      <c r="C610" s="478"/>
      <c r="D610" s="479"/>
      <c r="E610" s="478"/>
      <c r="F610" s="142"/>
      <c r="G610" s="142"/>
      <c r="H610" s="142"/>
      <c r="I610" s="142"/>
      <c r="J610" s="142"/>
      <c r="K610" s="142"/>
      <c r="L610" s="142"/>
      <c r="M610" s="142"/>
      <c r="N610" s="142"/>
      <c r="O610" s="142"/>
      <c r="P610" s="142"/>
      <c r="Q610" s="142"/>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row>
    <row r="611" spans="3:39" s="46" customFormat="1" x14ac:dyDescent="0.25">
      <c r="C611" s="478"/>
      <c r="D611" s="479"/>
      <c r="E611" s="478"/>
      <c r="F611" s="142"/>
      <c r="G611" s="142"/>
      <c r="H611" s="142"/>
      <c r="I611" s="142"/>
      <c r="J611" s="142"/>
      <c r="K611" s="142"/>
      <c r="L611" s="142"/>
      <c r="M611" s="142"/>
      <c r="N611" s="142"/>
      <c r="O611" s="142"/>
      <c r="P611" s="142"/>
      <c r="Q611" s="142"/>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row>
    <row r="612" spans="3:39" s="46" customFormat="1" x14ac:dyDescent="0.25">
      <c r="C612" s="478"/>
      <c r="D612" s="479"/>
      <c r="E612" s="478"/>
      <c r="F612" s="142"/>
      <c r="G612" s="142"/>
      <c r="H612" s="142"/>
      <c r="I612" s="142"/>
      <c r="J612" s="142"/>
      <c r="K612" s="142"/>
      <c r="L612" s="142"/>
      <c r="M612" s="142"/>
      <c r="N612" s="142"/>
      <c r="O612" s="142"/>
      <c r="P612" s="142"/>
      <c r="Q612" s="142"/>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row>
    <row r="613" spans="3:39" s="46" customFormat="1" x14ac:dyDescent="0.25">
      <c r="C613" s="478"/>
      <c r="D613" s="479"/>
      <c r="E613" s="478"/>
      <c r="F613" s="142"/>
      <c r="G613" s="142"/>
      <c r="H613" s="142"/>
      <c r="I613" s="142"/>
      <c r="J613" s="142"/>
      <c r="K613" s="142"/>
      <c r="L613" s="142"/>
      <c r="M613" s="142"/>
      <c r="N613" s="142"/>
      <c r="O613" s="142"/>
      <c r="P613" s="142"/>
      <c r="Q613" s="142"/>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row>
    <row r="614" spans="3:39" s="46" customFormat="1" x14ac:dyDescent="0.25">
      <c r="C614" s="478"/>
      <c r="D614" s="479"/>
      <c r="E614" s="478"/>
      <c r="F614" s="142"/>
      <c r="G614" s="142"/>
      <c r="H614" s="142"/>
      <c r="I614" s="142"/>
      <c r="J614" s="142"/>
      <c r="K614" s="142"/>
      <c r="L614" s="142"/>
      <c r="M614" s="142"/>
      <c r="N614" s="142"/>
      <c r="O614" s="142"/>
      <c r="P614" s="142"/>
      <c r="Q614" s="142"/>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row>
    <row r="615" spans="3:39" s="46" customFormat="1" x14ac:dyDescent="0.25">
      <c r="C615" s="478"/>
      <c r="D615" s="479"/>
      <c r="E615" s="478"/>
      <c r="F615" s="142"/>
      <c r="G615" s="142"/>
      <c r="H615" s="142"/>
      <c r="I615" s="142"/>
      <c r="J615" s="142"/>
      <c r="K615" s="142"/>
      <c r="L615" s="142"/>
      <c r="M615" s="142"/>
      <c r="N615" s="142"/>
      <c r="O615" s="142"/>
      <c r="P615" s="142"/>
      <c r="Q615" s="142"/>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row>
    <row r="616" spans="3:39" s="46" customFormat="1" x14ac:dyDescent="0.25">
      <c r="C616" s="478"/>
      <c r="D616" s="479"/>
      <c r="E616" s="478"/>
      <c r="F616" s="142"/>
      <c r="G616" s="142"/>
      <c r="H616" s="142"/>
      <c r="I616" s="142"/>
      <c r="J616" s="142"/>
      <c r="K616" s="142"/>
      <c r="L616" s="142"/>
      <c r="M616" s="142"/>
      <c r="N616" s="142"/>
      <c r="O616" s="142"/>
      <c r="P616" s="142"/>
      <c r="Q616" s="142"/>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row>
    <row r="617" spans="3:39" s="46" customFormat="1" x14ac:dyDescent="0.25">
      <c r="C617" s="478"/>
      <c r="D617" s="479"/>
      <c r="E617" s="478"/>
      <c r="F617" s="142"/>
      <c r="G617" s="142"/>
      <c r="H617" s="142"/>
      <c r="I617" s="142"/>
      <c r="J617" s="142"/>
      <c r="K617" s="142"/>
      <c r="L617" s="142"/>
      <c r="M617" s="142"/>
      <c r="N617" s="142"/>
      <c r="O617" s="142"/>
      <c r="P617" s="142"/>
      <c r="Q617" s="142"/>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row>
    <row r="618" spans="3:39" s="46" customFormat="1" x14ac:dyDescent="0.25">
      <c r="C618" s="478"/>
      <c r="D618" s="479"/>
      <c r="E618" s="478"/>
      <c r="F618" s="142"/>
      <c r="G618" s="142"/>
      <c r="H618" s="142"/>
      <c r="I618" s="142"/>
      <c r="J618" s="142"/>
      <c r="K618" s="142"/>
      <c r="L618" s="142"/>
      <c r="M618" s="142"/>
      <c r="N618" s="142"/>
      <c r="O618" s="142"/>
      <c r="P618" s="142"/>
      <c r="Q618" s="142"/>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row>
    <row r="619" spans="3:39" s="46" customFormat="1" x14ac:dyDescent="0.25">
      <c r="C619" s="478"/>
      <c r="D619" s="479"/>
      <c r="E619" s="478"/>
      <c r="F619" s="142"/>
      <c r="G619" s="142"/>
      <c r="H619" s="142"/>
      <c r="I619" s="142"/>
      <c r="J619" s="142"/>
      <c r="K619" s="142"/>
      <c r="L619" s="142"/>
      <c r="M619" s="142"/>
      <c r="N619" s="142"/>
      <c r="O619" s="142"/>
      <c r="P619" s="142"/>
      <c r="Q619" s="142"/>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row>
    <row r="620" spans="3:39" s="46" customFormat="1" x14ac:dyDescent="0.25">
      <c r="C620" s="478"/>
      <c r="D620" s="479"/>
      <c r="E620" s="478"/>
      <c r="F620" s="142"/>
      <c r="G620" s="142"/>
      <c r="H620" s="142"/>
      <c r="I620" s="142"/>
      <c r="J620" s="142"/>
      <c r="K620" s="142"/>
      <c r="L620" s="142"/>
      <c r="M620" s="142"/>
      <c r="N620" s="142"/>
      <c r="O620" s="142"/>
      <c r="P620" s="142"/>
      <c r="Q620" s="142"/>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row>
    <row r="621" spans="3:39" s="46" customFormat="1" x14ac:dyDescent="0.25">
      <c r="C621" s="478"/>
      <c r="D621" s="479"/>
      <c r="E621" s="478"/>
      <c r="F621" s="142"/>
      <c r="G621" s="142"/>
      <c r="H621" s="142"/>
      <c r="I621" s="142"/>
      <c r="J621" s="142"/>
      <c r="K621" s="142"/>
      <c r="L621" s="142"/>
      <c r="M621" s="142"/>
      <c r="N621" s="142"/>
      <c r="O621" s="142"/>
      <c r="P621" s="142"/>
      <c r="Q621" s="142"/>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row>
    <row r="622" spans="3:39" s="46" customFormat="1" x14ac:dyDescent="0.25">
      <c r="C622" s="478"/>
      <c r="D622" s="479"/>
      <c r="E622" s="478"/>
      <c r="F622" s="142"/>
      <c r="G622" s="142"/>
      <c r="H622" s="142"/>
      <c r="I622" s="142"/>
      <c r="J622" s="142"/>
      <c r="K622" s="142"/>
      <c r="L622" s="142"/>
      <c r="M622" s="142"/>
      <c r="N622" s="142"/>
      <c r="O622" s="142"/>
      <c r="P622" s="142"/>
      <c r="Q622" s="142"/>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row>
    <row r="623" spans="3:39" s="46" customFormat="1" x14ac:dyDescent="0.25">
      <c r="C623" s="478"/>
      <c r="D623" s="479"/>
      <c r="E623" s="478"/>
      <c r="F623" s="142"/>
      <c r="G623" s="142"/>
      <c r="H623" s="142"/>
      <c r="I623" s="142"/>
      <c r="J623" s="142"/>
      <c r="K623" s="142"/>
      <c r="L623" s="142"/>
      <c r="M623" s="142"/>
      <c r="N623" s="142"/>
      <c r="O623" s="142"/>
      <c r="P623" s="142"/>
      <c r="Q623" s="142"/>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row>
    <row r="624" spans="3:39" s="46" customFormat="1" x14ac:dyDescent="0.25">
      <c r="C624" s="478"/>
      <c r="D624" s="479"/>
      <c r="E624" s="478"/>
      <c r="F624" s="142"/>
      <c r="G624" s="142"/>
      <c r="H624" s="142"/>
      <c r="I624" s="142"/>
      <c r="J624" s="142"/>
      <c r="K624" s="142"/>
      <c r="L624" s="142"/>
      <c r="M624" s="142"/>
      <c r="N624" s="142"/>
      <c r="O624" s="142"/>
      <c r="P624" s="142"/>
      <c r="Q624" s="142"/>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row>
    <row r="625" spans="3:39" s="46" customFormat="1" x14ac:dyDescent="0.25">
      <c r="C625" s="478"/>
      <c r="D625" s="479"/>
      <c r="E625" s="478"/>
      <c r="F625" s="142"/>
      <c r="G625" s="142"/>
      <c r="H625" s="142"/>
      <c r="I625" s="142"/>
      <c r="J625" s="142"/>
      <c r="K625" s="142"/>
      <c r="L625" s="142"/>
      <c r="M625" s="142"/>
      <c r="N625" s="142"/>
      <c r="O625" s="142"/>
      <c r="P625" s="142"/>
      <c r="Q625" s="142"/>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row>
    <row r="626" spans="3:39" s="46" customFormat="1" x14ac:dyDescent="0.25">
      <c r="C626" s="478"/>
      <c r="D626" s="479"/>
      <c r="E626" s="478"/>
      <c r="F626" s="142"/>
      <c r="G626" s="142"/>
      <c r="H626" s="142"/>
      <c r="I626" s="142"/>
      <c r="J626" s="142"/>
      <c r="K626" s="142"/>
      <c r="L626" s="142"/>
      <c r="M626" s="142"/>
      <c r="N626" s="142"/>
      <c r="O626" s="142"/>
      <c r="P626" s="142"/>
      <c r="Q626" s="142"/>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row>
    <row r="627" spans="3:39" s="46" customFormat="1" x14ac:dyDescent="0.25">
      <c r="C627" s="478"/>
      <c r="D627" s="479"/>
      <c r="E627" s="478"/>
      <c r="F627" s="142"/>
      <c r="G627" s="142"/>
      <c r="H627" s="142"/>
      <c r="I627" s="142"/>
      <c r="J627" s="142"/>
      <c r="K627" s="142"/>
      <c r="L627" s="142"/>
      <c r="M627" s="142"/>
      <c r="N627" s="142"/>
      <c r="O627" s="142"/>
      <c r="P627" s="142"/>
      <c r="Q627" s="142"/>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row>
    <row r="628" spans="3:39" s="46" customFormat="1" x14ac:dyDescent="0.25">
      <c r="C628" s="478"/>
      <c r="D628" s="479"/>
      <c r="E628" s="478"/>
      <c r="F628" s="142"/>
      <c r="G628" s="142"/>
      <c r="H628" s="142"/>
      <c r="I628" s="142"/>
      <c r="J628" s="142"/>
      <c r="K628" s="142"/>
      <c r="L628" s="142"/>
      <c r="M628" s="142"/>
      <c r="N628" s="142"/>
      <c r="O628" s="142"/>
      <c r="P628" s="142"/>
      <c r="Q628" s="142"/>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row>
    <row r="629" spans="3:39" s="46" customFormat="1" x14ac:dyDescent="0.25">
      <c r="C629" s="478"/>
      <c r="D629" s="479"/>
      <c r="E629" s="478"/>
      <c r="F629" s="142"/>
      <c r="G629" s="142"/>
      <c r="H629" s="142"/>
      <c r="I629" s="142"/>
      <c r="J629" s="142"/>
      <c r="K629" s="142"/>
      <c r="L629" s="142"/>
      <c r="M629" s="142"/>
      <c r="N629" s="142"/>
      <c r="O629" s="142"/>
      <c r="P629" s="142"/>
      <c r="Q629" s="142"/>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row>
    <row r="630" spans="3:39" s="46" customFormat="1" x14ac:dyDescent="0.25">
      <c r="C630" s="478"/>
      <c r="D630" s="479"/>
      <c r="E630" s="478"/>
      <c r="F630" s="142"/>
      <c r="G630" s="142"/>
      <c r="H630" s="142"/>
      <c r="I630" s="142"/>
      <c r="J630" s="142"/>
      <c r="K630" s="142"/>
      <c r="L630" s="142"/>
      <c r="M630" s="142"/>
      <c r="N630" s="142"/>
      <c r="O630" s="142"/>
      <c r="P630" s="142"/>
      <c r="Q630" s="142"/>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row>
    <row r="631" spans="3:39" s="46" customFormat="1" x14ac:dyDescent="0.25">
      <c r="C631" s="478"/>
      <c r="D631" s="479"/>
      <c r="E631" s="478"/>
      <c r="F631" s="142"/>
      <c r="G631" s="142"/>
      <c r="H631" s="142"/>
      <c r="I631" s="142"/>
      <c r="J631" s="142"/>
      <c r="K631" s="142"/>
      <c r="L631" s="142"/>
      <c r="M631" s="142"/>
      <c r="N631" s="142"/>
      <c r="O631" s="142"/>
      <c r="P631" s="142"/>
      <c r="Q631" s="142"/>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row>
    <row r="632" spans="3:39" s="46" customFormat="1" x14ac:dyDescent="0.25">
      <c r="C632" s="478"/>
      <c r="D632" s="479"/>
      <c r="E632" s="478"/>
      <c r="F632" s="142"/>
      <c r="G632" s="142"/>
      <c r="H632" s="142"/>
      <c r="I632" s="142"/>
      <c r="J632" s="142"/>
      <c r="K632" s="142"/>
      <c r="L632" s="142"/>
      <c r="M632" s="142"/>
      <c r="N632" s="142"/>
      <c r="O632" s="142"/>
      <c r="P632" s="142"/>
      <c r="Q632" s="142"/>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row>
    <row r="633" spans="3:39" s="46" customFormat="1" x14ac:dyDescent="0.25">
      <c r="C633" s="478"/>
      <c r="D633" s="479"/>
      <c r="E633" s="478"/>
      <c r="F633" s="142"/>
      <c r="G633" s="142"/>
      <c r="H633" s="142"/>
      <c r="I633" s="142"/>
      <c r="J633" s="142"/>
      <c r="K633" s="142"/>
      <c r="L633" s="142"/>
      <c r="M633" s="142"/>
      <c r="N633" s="142"/>
      <c r="O633" s="142"/>
      <c r="P633" s="142"/>
      <c r="Q633" s="142"/>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row>
    <row r="634" spans="3:39" s="46" customFormat="1" x14ac:dyDescent="0.25">
      <c r="C634" s="478"/>
      <c r="D634" s="479"/>
      <c r="E634" s="478"/>
      <c r="F634" s="142"/>
      <c r="G634" s="142"/>
      <c r="H634" s="142"/>
      <c r="I634" s="142"/>
      <c r="J634" s="142"/>
      <c r="K634" s="142"/>
      <c r="L634" s="142"/>
      <c r="M634" s="142"/>
      <c r="N634" s="142"/>
      <c r="O634" s="142"/>
      <c r="P634" s="142"/>
      <c r="Q634" s="142"/>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row>
    <row r="635" spans="3:39" s="46" customFormat="1" x14ac:dyDescent="0.25">
      <c r="C635" s="478"/>
      <c r="D635" s="479"/>
      <c r="E635" s="478"/>
      <c r="F635" s="142"/>
      <c r="G635" s="142"/>
      <c r="H635" s="142"/>
      <c r="I635" s="142"/>
      <c r="J635" s="142"/>
      <c r="K635" s="142"/>
      <c r="L635" s="142"/>
      <c r="M635" s="142"/>
      <c r="N635" s="142"/>
      <c r="O635" s="142"/>
      <c r="P635" s="142"/>
      <c r="Q635" s="142"/>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row>
    <row r="636" spans="3:39" s="46" customFormat="1" x14ac:dyDescent="0.25">
      <c r="C636" s="478"/>
      <c r="D636" s="479"/>
      <c r="E636" s="478"/>
      <c r="F636" s="142"/>
      <c r="G636" s="142"/>
      <c r="H636" s="142"/>
      <c r="I636" s="142"/>
      <c r="J636" s="142"/>
      <c r="K636" s="142"/>
      <c r="L636" s="142"/>
      <c r="M636" s="142"/>
      <c r="N636" s="142"/>
      <c r="O636" s="142"/>
      <c r="P636" s="142"/>
      <c r="Q636" s="142"/>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row>
    <row r="637" spans="3:39" s="46" customFormat="1" x14ac:dyDescent="0.25">
      <c r="C637" s="478"/>
      <c r="D637" s="479"/>
      <c r="E637" s="478"/>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row>
    <row r="638" spans="3:39" s="46" customFormat="1" x14ac:dyDescent="0.25">
      <c r="C638" s="478"/>
      <c r="D638" s="479"/>
      <c r="E638" s="478"/>
      <c r="F638" s="142"/>
      <c r="G638" s="142"/>
      <c r="H638" s="142"/>
      <c r="I638" s="142"/>
      <c r="J638" s="142"/>
      <c r="K638" s="142"/>
      <c r="L638" s="142"/>
      <c r="M638" s="142"/>
      <c r="N638" s="142"/>
      <c r="O638" s="142"/>
      <c r="P638" s="142"/>
      <c r="Q638" s="142"/>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row>
    <row r="639" spans="3:39" s="46" customFormat="1" x14ac:dyDescent="0.25">
      <c r="C639" s="478"/>
      <c r="D639" s="479"/>
      <c r="E639" s="478"/>
      <c r="F639" s="142"/>
      <c r="G639" s="142"/>
      <c r="H639" s="142"/>
      <c r="I639" s="142"/>
      <c r="J639" s="142"/>
      <c r="K639" s="142"/>
      <c r="L639" s="142"/>
      <c r="M639" s="142"/>
      <c r="N639" s="142"/>
      <c r="O639" s="142"/>
      <c r="P639" s="142"/>
      <c r="Q639" s="142"/>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row>
    <row r="640" spans="3:39" s="46" customFormat="1" x14ac:dyDescent="0.25">
      <c r="C640" s="478"/>
      <c r="D640" s="479"/>
      <c r="E640" s="478"/>
      <c r="F640" s="142"/>
      <c r="G640" s="142"/>
      <c r="H640" s="142"/>
      <c r="I640" s="142"/>
      <c r="J640" s="142"/>
      <c r="K640" s="142"/>
      <c r="L640" s="142"/>
      <c r="M640" s="142"/>
      <c r="N640" s="142"/>
      <c r="O640" s="142"/>
      <c r="P640" s="142"/>
      <c r="Q640" s="142"/>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row>
    <row r="641" spans="3:39" s="46" customFormat="1" x14ac:dyDescent="0.25">
      <c r="C641" s="478"/>
      <c r="D641" s="479"/>
      <c r="E641" s="478"/>
      <c r="F641" s="142"/>
      <c r="G641" s="142"/>
      <c r="H641" s="142"/>
      <c r="I641" s="142"/>
      <c r="J641" s="142"/>
      <c r="K641" s="142"/>
      <c r="L641" s="142"/>
      <c r="M641" s="142"/>
      <c r="N641" s="142"/>
      <c r="O641" s="142"/>
      <c r="P641" s="142"/>
      <c r="Q641" s="142"/>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row>
    <row r="642" spans="3:39" s="46" customFormat="1" x14ac:dyDescent="0.25">
      <c r="C642" s="478"/>
      <c r="D642" s="479"/>
      <c r="E642" s="478"/>
      <c r="F642" s="142"/>
      <c r="G642" s="142"/>
      <c r="H642" s="142"/>
      <c r="I642" s="142"/>
      <c r="J642" s="142"/>
      <c r="K642" s="142"/>
      <c r="L642" s="142"/>
      <c r="M642" s="142"/>
      <c r="N642" s="142"/>
      <c r="O642" s="142"/>
      <c r="P642" s="142"/>
      <c r="Q642" s="142"/>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row>
    <row r="643" spans="3:39" s="46" customFormat="1" x14ac:dyDescent="0.25">
      <c r="C643" s="478"/>
      <c r="D643" s="479"/>
      <c r="E643" s="478"/>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row>
    <row r="644" spans="3:39" s="46" customFormat="1" x14ac:dyDescent="0.25">
      <c r="C644" s="478"/>
      <c r="D644" s="479"/>
      <c r="E644" s="478"/>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row>
    <row r="645" spans="3:39" s="46" customFormat="1" x14ac:dyDescent="0.25">
      <c r="C645" s="478"/>
      <c r="D645" s="479"/>
      <c r="E645" s="478"/>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row>
    <row r="646" spans="3:39" s="46" customFormat="1" x14ac:dyDescent="0.25">
      <c r="C646" s="478"/>
      <c r="D646" s="479"/>
      <c r="E646" s="478"/>
      <c r="F646" s="142"/>
      <c r="G646" s="142"/>
      <c r="H646" s="142"/>
      <c r="I646" s="142"/>
      <c r="J646" s="142"/>
      <c r="K646" s="142"/>
      <c r="L646" s="142"/>
      <c r="M646" s="142"/>
      <c r="N646" s="142"/>
      <c r="O646" s="142"/>
      <c r="P646" s="142"/>
      <c r="Q646" s="142"/>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row>
    <row r="647" spans="3:39" s="46" customFormat="1" x14ac:dyDescent="0.25">
      <c r="C647" s="478"/>
      <c r="D647" s="479"/>
      <c r="E647" s="478"/>
      <c r="F647" s="142"/>
      <c r="G647" s="142"/>
      <c r="H647" s="142"/>
      <c r="I647" s="142"/>
      <c r="J647" s="142"/>
      <c r="K647" s="142"/>
      <c r="L647" s="142"/>
      <c r="M647" s="142"/>
      <c r="N647" s="142"/>
      <c r="O647" s="142"/>
      <c r="P647" s="142"/>
      <c r="Q647" s="142"/>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row>
    <row r="648" spans="3:39" s="46" customFormat="1" x14ac:dyDescent="0.25">
      <c r="C648" s="478"/>
      <c r="D648" s="479"/>
      <c r="E648" s="478"/>
      <c r="F648" s="142"/>
      <c r="G648" s="142"/>
      <c r="H648" s="142"/>
      <c r="I648" s="142"/>
      <c r="J648" s="142"/>
      <c r="K648" s="142"/>
      <c r="L648" s="142"/>
      <c r="M648" s="142"/>
      <c r="N648" s="142"/>
      <c r="O648" s="142"/>
      <c r="P648" s="142"/>
      <c r="Q648" s="142"/>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row>
    <row r="649" spans="3:39" s="46" customFormat="1" x14ac:dyDescent="0.25">
      <c r="C649" s="478"/>
      <c r="D649" s="479"/>
      <c r="E649" s="478"/>
      <c r="F649" s="142"/>
      <c r="G649" s="142"/>
      <c r="H649" s="142"/>
      <c r="I649" s="142"/>
      <c r="J649" s="142"/>
      <c r="K649" s="142"/>
      <c r="L649" s="142"/>
      <c r="M649" s="142"/>
      <c r="N649" s="142"/>
      <c r="O649" s="142"/>
      <c r="P649" s="142"/>
      <c r="Q649" s="142"/>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row>
    <row r="650" spans="3:39" s="46" customFormat="1" x14ac:dyDescent="0.25">
      <c r="C650" s="478"/>
      <c r="D650" s="479"/>
      <c r="E650" s="478"/>
      <c r="F650" s="142"/>
      <c r="G650" s="142"/>
      <c r="H650" s="142"/>
      <c r="I650" s="142"/>
      <c r="J650" s="142"/>
      <c r="K650" s="142"/>
      <c r="L650" s="142"/>
      <c r="M650" s="142"/>
      <c r="N650" s="142"/>
      <c r="O650" s="142"/>
      <c r="P650" s="142"/>
      <c r="Q650" s="142"/>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row>
    <row r="651" spans="3:39" s="46" customFormat="1" x14ac:dyDescent="0.25">
      <c r="C651" s="478"/>
      <c r="D651" s="479"/>
      <c r="E651" s="478"/>
      <c r="F651" s="142"/>
      <c r="G651" s="142"/>
      <c r="H651" s="142"/>
      <c r="I651" s="142"/>
      <c r="J651" s="142"/>
      <c r="K651" s="142"/>
      <c r="L651" s="142"/>
      <c r="M651" s="142"/>
      <c r="N651" s="142"/>
      <c r="O651" s="142"/>
      <c r="P651" s="142"/>
      <c r="Q651" s="142"/>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row>
    <row r="652" spans="3:39" s="46" customFormat="1" x14ac:dyDescent="0.25">
      <c r="C652" s="478"/>
      <c r="D652" s="479"/>
      <c r="E652" s="478"/>
      <c r="F652" s="142"/>
      <c r="G652" s="142"/>
      <c r="H652" s="142"/>
      <c r="I652" s="142"/>
      <c r="J652" s="142"/>
      <c r="K652" s="142"/>
      <c r="L652" s="142"/>
      <c r="M652" s="142"/>
      <c r="N652" s="142"/>
      <c r="O652" s="142"/>
      <c r="P652" s="142"/>
      <c r="Q652" s="142"/>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row>
    <row r="653" spans="3:39" s="46" customFormat="1" x14ac:dyDescent="0.25">
      <c r="C653" s="478"/>
      <c r="D653" s="479"/>
      <c r="E653" s="478"/>
      <c r="F653" s="142"/>
      <c r="G653" s="142"/>
      <c r="H653" s="142"/>
      <c r="I653" s="142"/>
      <c r="J653" s="142"/>
      <c r="K653" s="142"/>
      <c r="L653" s="142"/>
      <c r="M653" s="142"/>
      <c r="N653" s="142"/>
      <c r="O653" s="142"/>
      <c r="P653" s="142"/>
      <c r="Q653" s="142"/>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row>
    <row r="654" spans="3:39" s="46" customFormat="1" x14ac:dyDescent="0.25">
      <c r="C654" s="478"/>
      <c r="D654" s="479"/>
      <c r="E654" s="478"/>
      <c r="F654" s="142"/>
      <c r="G654" s="142"/>
      <c r="H654" s="142"/>
      <c r="I654" s="142"/>
      <c r="J654" s="142"/>
      <c r="K654" s="142"/>
      <c r="L654" s="142"/>
      <c r="M654" s="142"/>
      <c r="N654" s="142"/>
      <c r="O654" s="142"/>
      <c r="P654" s="142"/>
      <c r="Q654" s="142"/>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row>
    <row r="655" spans="3:39" s="46" customFormat="1" x14ac:dyDescent="0.25">
      <c r="C655" s="478"/>
      <c r="D655" s="479"/>
      <c r="E655" s="478"/>
      <c r="F655" s="142"/>
      <c r="G655" s="142"/>
      <c r="H655" s="142"/>
      <c r="I655" s="142"/>
      <c r="J655" s="142"/>
      <c r="K655" s="142"/>
      <c r="L655" s="142"/>
      <c r="M655" s="142"/>
      <c r="N655" s="142"/>
      <c r="O655" s="142"/>
      <c r="P655" s="142"/>
      <c r="Q655" s="142"/>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row>
    <row r="656" spans="3:39" s="46" customFormat="1" x14ac:dyDescent="0.25">
      <c r="C656" s="478"/>
      <c r="D656" s="479"/>
      <c r="E656" s="478"/>
      <c r="F656" s="142"/>
      <c r="G656" s="142"/>
      <c r="H656" s="142"/>
      <c r="I656" s="142"/>
      <c r="J656" s="142"/>
      <c r="K656" s="142"/>
      <c r="L656" s="142"/>
      <c r="M656" s="142"/>
      <c r="N656" s="142"/>
      <c r="O656" s="142"/>
      <c r="P656" s="142"/>
      <c r="Q656" s="142"/>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row>
    <row r="657" spans="3:39" s="46" customFormat="1" x14ac:dyDescent="0.25">
      <c r="C657" s="478"/>
      <c r="D657" s="479"/>
      <c r="E657" s="478"/>
      <c r="F657" s="142"/>
      <c r="G657" s="142"/>
      <c r="H657" s="142"/>
      <c r="I657" s="142"/>
      <c r="J657" s="142"/>
      <c r="K657" s="142"/>
      <c r="L657" s="142"/>
      <c r="M657" s="142"/>
      <c r="N657" s="142"/>
      <c r="O657" s="142"/>
      <c r="P657" s="142"/>
      <c r="Q657" s="142"/>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row>
    <row r="658" spans="3:39" s="46" customFormat="1" x14ac:dyDescent="0.25">
      <c r="C658" s="478"/>
      <c r="D658" s="479"/>
      <c r="E658" s="478"/>
      <c r="F658" s="142"/>
      <c r="G658" s="142"/>
      <c r="H658" s="142"/>
      <c r="I658" s="142"/>
      <c r="J658" s="142"/>
      <c r="K658" s="142"/>
      <c r="L658" s="142"/>
      <c r="M658" s="142"/>
      <c r="N658" s="142"/>
      <c r="O658" s="142"/>
      <c r="P658" s="142"/>
      <c r="Q658" s="142"/>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row>
    <row r="659" spans="3:39" s="46" customFormat="1" x14ac:dyDescent="0.25">
      <c r="C659" s="478"/>
      <c r="D659" s="479"/>
      <c r="E659" s="478"/>
      <c r="F659" s="142"/>
      <c r="G659" s="142"/>
      <c r="H659" s="142"/>
      <c r="I659" s="142"/>
      <c r="J659" s="142"/>
      <c r="K659" s="142"/>
      <c r="L659" s="142"/>
      <c r="M659" s="142"/>
      <c r="N659" s="142"/>
      <c r="O659" s="142"/>
      <c r="P659" s="142"/>
      <c r="Q659" s="142"/>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row>
    <row r="660" spans="3:39" s="46" customFormat="1" x14ac:dyDescent="0.25">
      <c r="C660" s="478"/>
      <c r="D660" s="479"/>
      <c r="E660" s="478"/>
      <c r="F660" s="142"/>
      <c r="G660" s="142"/>
      <c r="H660" s="142"/>
      <c r="I660" s="142"/>
      <c r="J660" s="142"/>
      <c r="K660" s="142"/>
      <c r="L660" s="142"/>
      <c r="M660" s="142"/>
      <c r="N660" s="142"/>
      <c r="O660" s="142"/>
      <c r="P660" s="142"/>
      <c r="Q660" s="142"/>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row>
    <row r="661" spans="3:39" s="46" customFormat="1" x14ac:dyDescent="0.25">
      <c r="C661" s="478"/>
      <c r="D661" s="479"/>
      <c r="E661" s="478"/>
      <c r="F661" s="142"/>
      <c r="G661" s="142"/>
      <c r="H661" s="142"/>
      <c r="I661" s="142"/>
      <c r="J661" s="142"/>
      <c r="K661" s="142"/>
      <c r="L661" s="142"/>
      <c r="M661" s="142"/>
      <c r="N661" s="142"/>
      <c r="O661" s="142"/>
      <c r="P661" s="142"/>
      <c r="Q661" s="142"/>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row>
    <row r="662" spans="3:39" s="46" customFormat="1" x14ac:dyDescent="0.25">
      <c r="C662" s="478"/>
      <c r="D662" s="479"/>
      <c r="E662" s="478"/>
      <c r="F662" s="142"/>
      <c r="G662" s="142"/>
      <c r="H662" s="142"/>
      <c r="I662" s="142"/>
      <c r="J662" s="142"/>
      <c r="K662" s="142"/>
      <c r="L662" s="142"/>
      <c r="M662" s="142"/>
      <c r="N662" s="142"/>
      <c r="O662" s="142"/>
      <c r="P662" s="142"/>
      <c r="Q662" s="142"/>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row>
    <row r="663" spans="3:39" s="46" customFormat="1" x14ac:dyDescent="0.25">
      <c r="C663" s="478"/>
      <c r="D663" s="479"/>
      <c r="E663" s="478"/>
      <c r="F663" s="142"/>
      <c r="G663" s="142"/>
      <c r="H663" s="142"/>
      <c r="I663" s="142"/>
      <c r="J663" s="142"/>
      <c r="K663" s="142"/>
      <c r="L663" s="142"/>
      <c r="M663" s="142"/>
      <c r="N663" s="142"/>
      <c r="O663" s="142"/>
      <c r="P663" s="142"/>
      <c r="Q663" s="142"/>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row>
    <row r="664" spans="3:39" s="46" customFormat="1" x14ac:dyDescent="0.25">
      <c r="C664" s="478"/>
      <c r="D664" s="479"/>
      <c r="E664" s="478"/>
      <c r="F664" s="142"/>
      <c r="G664" s="142"/>
      <c r="H664" s="142"/>
      <c r="I664" s="142"/>
      <c r="J664" s="142"/>
      <c r="K664" s="142"/>
      <c r="L664" s="142"/>
      <c r="M664" s="142"/>
      <c r="N664" s="142"/>
      <c r="O664" s="142"/>
      <c r="P664" s="142"/>
      <c r="Q664" s="142"/>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row>
    <row r="665" spans="3:39" s="46" customFormat="1" x14ac:dyDescent="0.25">
      <c r="C665" s="478"/>
      <c r="D665" s="479"/>
      <c r="E665" s="478"/>
      <c r="F665" s="142"/>
      <c r="G665" s="142"/>
      <c r="H665" s="142"/>
      <c r="I665" s="142"/>
      <c r="J665" s="142"/>
      <c r="K665" s="142"/>
      <c r="L665" s="142"/>
      <c r="M665" s="142"/>
      <c r="N665" s="142"/>
      <c r="O665" s="142"/>
      <c r="P665" s="142"/>
      <c r="Q665" s="142"/>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row>
    <row r="666" spans="3:39" s="46" customFormat="1" x14ac:dyDescent="0.25">
      <c r="C666" s="478"/>
      <c r="D666" s="479"/>
      <c r="E666" s="478"/>
      <c r="F666" s="142"/>
      <c r="G666" s="142"/>
      <c r="H666" s="142"/>
      <c r="I666" s="142"/>
      <c r="J666" s="142"/>
      <c r="K666" s="142"/>
      <c r="L666" s="142"/>
      <c r="M666" s="142"/>
      <c r="N666" s="142"/>
      <c r="O666" s="142"/>
      <c r="P666" s="142"/>
      <c r="Q666" s="142"/>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row>
    <row r="667" spans="3:39" s="46" customFormat="1" x14ac:dyDescent="0.25">
      <c r="C667" s="478"/>
      <c r="D667" s="479"/>
      <c r="E667" s="478"/>
      <c r="F667" s="142"/>
      <c r="G667" s="142"/>
      <c r="H667" s="142"/>
      <c r="I667" s="142"/>
      <c r="J667" s="142"/>
      <c r="K667" s="142"/>
      <c r="L667" s="142"/>
      <c r="M667" s="142"/>
      <c r="N667" s="142"/>
      <c r="O667" s="142"/>
      <c r="P667" s="142"/>
      <c r="Q667" s="142"/>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row>
    <row r="668" spans="3:39" s="46" customFormat="1" x14ac:dyDescent="0.25">
      <c r="C668" s="478"/>
      <c r="D668" s="479"/>
      <c r="E668" s="478"/>
      <c r="F668" s="142"/>
      <c r="G668" s="142"/>
      <c r="H668" s="142"/>
      <c r="I668" s="142"/>
      <c r="J668" s="142"/>
      <c r="K668" s="142"/>
      <c r="L668" s="142"/>
      <c r="M668" s="142"/>
      <c r="N668" s="142"/>
      <c r="O668" s="142"/>
      <c r="P668" s="142"/>
      <c r="Q668" s="142"/>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row>
    <row r="669" spans="3:39" s="46" customFormat="1" x14ac:dyDescent="0.25">
      <c r="C669" s="478"/>
      <c r="D669" s="479"/>
      <c r="E669" s="478"/>
      <c r="F669" s="142"/>
      <c r="G669" s="142"/>
      <c r="H669" s="142"/>
      <c r="I669" s="142"/>
      <c r="J669" s="142"/>
      <c r="K669" s="142"/>
      <c r="L669" s="142"/>
      <c r="M669" s="142"/>
      <c r="N669" s="142"/>
      <c r="O669" s="142"/>
      <c r="P669" s="142"/>
      <c r="Q669" s="142"/>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row>
    <row r="670" spans="3:39" s="46" customFormat="1" x14ac:dyDescent="0.25">
      <c r="C670" s="478"/>
      <c r="D670" s="479"/>
      <c r="E670" s="478"/>
      <c r="F670" s="142"/>
      <c r="G670" s="142"/>
      <c r="H670" s="142"/>
      <c r="I670" s="142"/>
      <c r="J670" s="142"/>
      <c r="K670" s="142"/>
      <c r="L670" s="142"/>
      <c r="M670" s="142"/>
      <c r="N670" s="142"/>
      <c r="O670" s="142"/>
      <c r="P670" s="142"/>
      <c r="Q670" s="142"/>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row>
    <row r="671" spans="3:39" s="46" customFormat="1" x14ac:dyDescent="0.25">
      <c r="C671" s="478"/>
      <c r="D671" s="479"/>
      <c r="E671" s="478"/>
      <c r="F671" s="142"/>
      <c r="G671" s="142"/>
      <c r="H671" s="142"/>
      <c r="I671" s="142"/>
      <c r="J671" s="142"/>
      <c r="K671" s="142"/>
      <c r="L671" s="142"/>
      <c r="M671" s="142"/>
      <c r="N671" s="142"/>
      <c r="O671" s="142"/>
      <c r="P671" s="142"/>
      <c r="Q671" s="142"/>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row>
    <row r="672" spans="3:39" s="46" customFormat="1" x14ac:dyDescent="0.25">
      <c r="C672" s="478"/>
      <c r="D672" s="479"/>
      <c r="E672" s="478"/>
      <c r="F672" s="142"/>
      <c r="G672" s="142"/>
      <c r="H672" s="142"/>
      <c r="I672" s="142"/>
      <c r="J672" s="142"/>
      <c r="K672" s="142"/>
      <c r="L672" s="142"/>
      <c r="M672" s="142"/>
      <c r="N672" s="142"/>
      <c r="O672" s="142"/>
      <c r="P672" s="142"/>
      <c r="Q672" s="142"/>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row>
    <row r="673" spans="3:39" s="46" customFormat="1" x14ac:dyDescent="0.25">
      <c r="C673" s="478"/>
      <c r="D673" s="479"/>
      <c r="E673" s="478"/>
      <c r="F673" s="142"/>
      <c r="G673" s="142"/>
      <c r="H673" s="142"/>
      <c r="I673" s="142"/>
      <c r="J673" s="142"/>
      <c r="K673" s="142"/>
      <c r="L673" s="142"/>
      <c r="M673" s="142"/>
      <c r="N673" s="142"/>
      <c r="O673" s="142"/>
      <c r="P673" s="142"/>
      <c r="Q673" s="142"/>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row>
    <row r="674" spans="3:39" s="46" customFormat="1" x14ac:dyDescent="0.25">
      <c r="C674" s="478"/>
      <c r="D674" s="479"/>
      <c r="E674" s="478"/>
      <c r="F674" s="142"/>
      <c r="G674" s="142"/>
      <c r="H674" s="142"/>
      <c r="I674" s="142"/>
      <c r="J674" s="142"/>
      <c r="K674" s="142"/>
      <c r="L674" s="142"/>
      <c r="M674" s="142"/>
      <c r="N674" s="142"/>
      <c r="O674" s="142"/>
      <c r="P674" s="142"/>
      <c r="Q674" s="142"/>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row>
    <row r="675" spans="3:39" s="46" customFormat="1" x14ac:dyDescent="0.25">
      <c r="C675" s="478"/>
      <c r="D675" s="479"/>
      <c r="E675" s="478"/>
      <c r="F675" s="142"/>
      <c r="G675" s="142"/>
      <c r="H675" s="142"/>
      <c r="I675" s="142"/>
      <c r="J675" s="142"/>
      <c r="K675" s="142"/>
      <c r="L675" s="142"/>
      <c r="M675" s="142"/>
      <c r="N675" s="142"/>
      <c r="O675" s="142"/>
      <c r="P675" s="142"/>
      <c r="Q675" s="142"/>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row>
    <row r="676" spans="3:39" s="46" customFormat="1" x14ac:dyDescent="0.25">
      <c r="C676" s="478"/>
      <c r="D676" s="479"/>
      <c r="E676" s="478"/>
      <c r="F676" s="142"/>
      <c r="G676" s="142"/>
      <c r="H676" s="142"/>
      <c r="I676" s="142"/>
      <c r="J676" s="142"/>
      <c r="K676" s="142"/>
      <c r="L676" s="142"/>
      <c r="M676" s="142"/>
      <c r="N676" s="142"/>
      <c r="O676" s="142"/>
      <c r="P676" s="142"/>
      <c r="Q676" s="142"/>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row>
    <row r="677" spans="3:39" s="46" customFormat="1" x14ac:dyDescent="0.25">
      <c r="C677" s="478"/>
      <c r="D677" s="479"/>
      <c r="E677" s="478"/>
      <c r="F677" s="142"/>
      <c r="G677" s="142"/>
      <c r="H677" s="142"/>
      <c r="I677" s="142"/>
      <c r="J677" s="142"/>
      <c r="K677" s="142"/>
      <c r="L677" s="142"/>
      <c r="M677" s="142"/>
      <c r="N677" s="142"/>
      <c r="O677" s="142"/>
      <c r="P677" s="142"/>
      <c r="Q677" s="142"/>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row>
    <row r="678" spans="3:39" s="46" customFormat="1" x14ac:dyDescent="0.25">
      <c r="C678" s="478"/>
      <c r="D678" s="479"/>
      <c r="E678" s="478"/>
      <c r="F678" s="142"/>
      <c r="G678" s="142"/>
      <c r="H678" s="142"/>
      <c r="I678" s="142"/>
      <c r="J678" s="142"/>
      <c r="K678" s="142"/>
      <c r="L678" s="142"/>
      <c r="M678" s="142"/>
      <c r="N678" s="142"/>
      <c r="O678" s="142"/>
      <c r="P678" s="142"/>
      <c r="Q678" s="142"/>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row>
    <row r="679" spans="3:39" s="46" customFormat="1" x14ac:dyDescent="0.25">
      <c r="C679" s="478"/>
      <c r="D679" s="479"/>
      <c r="E679" s="478"/>
      <c r="F679" s="142"/>
      <c r="G679" s="142"/>
      <c r="H679" s="142"/>
      <c r="I679" s="142"/>
      <c r="J679" s="142"/>
      <c r="K679" s="142"/>
      <c r="L679" s="142"/>
      <c r="M679" s="142"/>
      <c r="N679" s="142"/>
      <c r="O679" s="142"/>
      <c r="P679" s="142"/>
      <c r="Q679" s="142"/>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row>
    <row r="680" spans="3:39" s="46" customFormat="1" x14ac:dyDescent="0.25">
      <c r="C680" s="478"/>
      <c r="D680" s="479"/>
      <c r="E680" s="478"/>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row>
    <row r="681" spans="3:39" s="46" customFormat="1" x14ac:dyDescent="0.25">
      <c r="C681" s="478"/>
      <c r="D681" s="479"/>
      <c r="E681" s="478"/>
      <c r="F681" s="142"/>
      <c r="G681" s="142"/>
      <c r="H681" s="142"/>
      <c r="I681" s="142"/>
      <c r="J681" s="142"/>
      <c r="K681" s="142"/>
      <c r="L681" s="142"/>
      <c r="M681" s="142"/>
      <c r="N681" s="142"/>
      <c r="O681" s="142"/>
      <c r="P681" s="142"/>
      <c r="Q681" s="142"/>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row>
    <row r="682" spans="3:39" s="46" customFormat="1" x14ac:dyDescent="0.25">
      <c r="C682" s="478"/>
      <c r="D682" s="479"/>
      <c r="E682" s="478"/>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row>
    <row r="683" spans="3:39" s="46" customFormat="1" x14ac:dyDescent="0.25">
      <c r="C683" s="478"/>
      <c r="D683" s="479"/>
      <c r="E683" s="478"/>
      <c r="F683" s="142"/>
      <c r="G683" s="142"/>
      <c r="H683" s="142"/>
      <c r="I683" s="142"/>
      <c r="J683" s="142"/>
      <c r="K683" s="142"/>
      <c r="L683" s="142"/>
      <c r="M683" s="142"/>
      <c r="N683" s="142"/>
      <c r="O683" s="142"/>
      <c r="P683" s="142"/>
      <c r="Q683" s="142"/>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row>
    <row r="684" spans="3:39" s="46" customFormat="1" x14ac:dyDescent="0.25">
      <c r="C684" s="478"/>
      <c r="D684" s="479"/>
      <c r="E684" s="478"/>
      <c r="F684" s="142"/>
      <c r="G684" s="142"/>
      <c r="H684" s="142"/>
      <c r="I684" s="142"/>
      <c r="J684" s="142"/>
      <c r="K684" s="142"/>
      <c r="L684" s="142"/>
      <c r="M684" s="142"/>
      <c r="N684" s="142"/>
      <c r="O684" s="142"/>
      <c r="P684" s="142"/>
      <c r="Q684" s="142"/>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row>
    <row r="685" spans="3:39" s="46" customFormat="1" x14ac:dyDescent="0.25">
      <c r="C685" s="478"/>
      <c r="D685" s="479"/>
      <c r="E685" s="478"/>
      <c r="F685" s="142"/>
      <c r="G685" s="142"/>
      <c r="H685" s="142"/>
      <c r="I685" s="142"/>
      <c r="J685" s="142"/>
      <c r="K685" s="142"/>
      <c r="L685" s="142"/>
      <c r="M685" s="142"/>
      <c r="N685" s="142"/>
      <c r="O685" s="142"/>
      <c r="P685" s="142"/>
      <c r="Q685" s="142"/>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row>
    <row r="686" spans="3:39" s="46" customFormat="1" x14ac:dyDescent="0.25">
      <c r="C686" s="478"/>
      <c r="D686" s="479"/>
      <c r="E686" s="478"/>
      <c r="F686" s="142"/>
      <c r="G686" s="142"/>
      <c r="H686" s="142"/>
      <c r="I686" s="142"/>
      <c r="J686" s="142"/>
      <c r="K686" s="142"/>
      <c r="L686" s="142"/>
      <c r="M686" s="142"/>
      <c r="N686" s="142"/>
      <c r="O686" s="142"/>
      <c r="P686" s="142"/>
      <c r="Q686" s="142"/>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row>
    <row r="687" spans="3:39" s="46" customFormat="1" x14ac:dyDescent="0.25">
      <c r="C687" s="478"/>
      <c r="D687" s="479"/>
      <c r="E687" s="478"/>
      <c r="F687" s="142"/>
      <c r="G687" s="142"/>
      <c r="H687" s="142"/>
      <c r="I687" s="142"/>
      <c r="J687" s="142"/>
      <c r="K687" s="142"/>
      <c r="L687" s="142"/>
      <c r="M687" s="142"/>
      <c r="N687" s="142"/>
      <c r="O687" s="142"/>
      <c r="P687" s="142"/>
      <c r="Q687" s="142"/>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row>
    <row r="688" spans="3:39" s="46" customFormat="1" x14ac:dyDescent="0.25">
      <c r="C688" s="478"/>
      <c r="D688" s="479"/>
      <c r="E688" s="478"/>
      <c r="F688" s="142"/>
      <c r="G688" s="142"/>
      <c r="H688" s="142"/>
      <c r="I688" s="142"/>
      <c r="J688" s="142"/>
      <c r="K688" s="142"/>
      <c r="L688" s="142"/>
      <c r="M688" s="142"/>
      <c r="N688" s="142"/>
      <c r="O688" s="142"/>
      <c r="P688" s="142"/>
      <c r="Q688" s="142"/>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row>
    <row r="689" spans="3:39" s="46" customFormat="1" x14ac:dyDescent="0.25">
      <c r="C689" s="478"/>
      <c r="D689" s="479"/>
      <c r="E689" s="478"/>
      <c r="F689" s="142"/>
      <c r="G689" s="142"/>
      <c r="H689" s="142"/>
      <c r="I689" s="142"/>
      <c r="J689" s="142"/>
      <c r="K689" s="142"/>
      <c r="L689" s="142"/>
      <c r="M689" s="142"/>
      <c r="N689" s="142"/>
      <c r="O689" s="142"/>
      <c r="P689" s="142"/>
      <c r="Q689" s="142"/>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row>
    <row r="690" spans="3:39" s="46" customFormat="1" x14ac:dyDescent="0.25">
      <c r="C690" s="478"/>
      <c r="D690" s="479"/>
      <c r="E690" s="478"/>
      <c r="F690" s="142"/>
      <c r="G690" s="142"/>
      <c r="H690" s="142"/>
      <c r="I690" s="142"/>
      <c r="J690" s="142"/>
      <c r="K690" s="142"/>
      <c r="L690" s="142"/>
      <c r="M690" s="142"/>
      <c r="N690" s="142"/>
      <c r="O690" s="142"/>
      <c r="P690" s="142"/>
      <c r="Q690" s="142"/>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row>
    <row r="691" spans="3:39" s="46" customFormat="1" x14ac:dyDescent="0.25">
      <c r="C691" s="478"/>
      <c r="D691" s="479"/>
      <c r="E691" s="478"/>
      <c r="F691" s="142"/>
      <c r="G691" s="142"/>
      <c r="H691" s="142"/>
      <c r="I691" s="142"/>
      <c r="J691" s="142"/>
      <c r="K691" s="142"/>
      <c r="L691" s="142"/>
      <c r="M691" s="142"/>
      <c r="N691" s="142"/>
      <c r="O691" s="142"/>
      <c r="P691" s="142"/>
      <c r="Q691" s="142"/>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row>
    <row r="692" spans="3:39" s="46" customFormat="1" x14ac:dyDescent="0.25">
      <c r="C692" s="478"/>
      <c r="D692" s="479"/>
      <c r="E692" s="478"/>
      <c r="F692" s="142"/>
      <c r="G692" s="142"/>
      <c r="H692" s="142"/>
      <c r="I692" s="142"/>
      <c r="J692" s="142"/>
      <c r="K692" s="142"/>
      <c r="L692" s="142"/>
      <c r="M692" s="142"/>
      <c r="N692" s="142"/>
      <c r="O692" s="142"/>
      <c r="P692" s="142"/>
      <c r="Q692" s="142"/>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row>
    <row r="693" spans="3:39" s="46" customFormat="1" x14ac:dyDescent="0.25">
      <c r="C693" s="478"/>
      <c r="D693" s="479"/>
      <c r="E693" s="478"/>
      <c r="F693" s="142"/>
      <c r="G693" s="142"/>
      <c r="H693" s="142"/>
      <c r="I693" s="142"/>
      <c r="J693" s="142"/>
      <c r="K693" s="142"/>
      <c r="L693" s="142"/>
      <c r="M693" s="142"/>
      <c r="N693" s="142"/>
      <c r="O693" s="142"/>
      <c r="P693" s="142"/>
      <c r="Q693" s="142"/>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row>
    <row r="694" spans="3:39" s="46" customFormat="1" x14ac:dyDescent="0.25">
      <c r="C694" s="478"/>
      <c r="D694" s="479"/>
      <c r="E694" s="478"/>
      <c r="F694" s="142"/>
      <c r="G694" s="142"/>
      <c r="H694" s="142"/>
      <c r="I694" s="142"/>
      <c r="J694" s="142"/>
      <c r="K694" s="142"/>
      <c r="L694" s="142"/>
      <c r="M694" s="142"/>
      <c r="N694" s="142"/>
      <c r="O694" s="142"/>
      <c r="P694" s="142"/>
      <c r="Q694" s="142"/>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row>
    <row r="695" spans="3:39" s="46" customFormat="1" x14ac:dyDescent="0.25">
      <c r="C695" s="478"/>
      <c r="D695" s="479"/>
      <c r="E695" s="478"/>
      <c r="F695" s="142"/>
      <c r="G695" s="142"/>
      <c r="H695" s="142"/>
      <c r="I695" s="142"/>
      <c r="J695" s="142"/>
      <c r="K695" s="142"/>
      <c r="L695" s="142"/>
      <c r="M695" s="142"/>
      <c r="N695" s="142"/>
      <c r="O695" s="142"/>
      <c r="P695" s="142"/>
      <c r="Q695" s="142"/>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row>
    <row r="696" spans="3:39" s="46" customFormat="1" x14ac:dyDescent="0.25">
      <c r="C696" s="478"/>
      <c r="D696" s="479"/>
      <c r="E696" s="478"/>
      <c r="F696" s="142"/>
      <c r="G696" s="142"/>
      <c r="H696" s="142"/>
      <c r="I696" s="142"/>
      <c r="J696" s="142"/>
      <c r="K696" s="142"/>
      <c r="L696" s="142"/>
      <c r="M696" s="142"/>
      <c r="N696" s="142"/>
      <c r="O696" s="142"/>
      <c r="P696" s="142"/>
      <c r="Q696" s="142"/>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row>
    <row r="697" spans="3:39" s="46" customFormat="1" x14ac:dyDescent="0.25">
      <c r="C697" s="478"/>
      <c r="D697" s="479"/>
      <c r="E697" s="478"/>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row>
    <row r="698" spans="3:39" s="46" customFormat="1" x14ac:dyDescent="0.25">
      <c r="C698" s="478"/>
      <c r="D698" s="479"/>
      <c r="E698" s="478"/>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row>
    <row r="699" spans="3:39" s="46" customFormat="1" x14ac:dyDescent="0.25">
      <c r="C699" s="478"/>
      <c r="D699" s="479"/>
      <c r="E699" s="478"/>
      <c r="F699" s="142"/>
      <c r="G699" s="142"/>
      <c r="H699" s="142"/>
      <c r="I699" s="142"/>
      <c r="J699" s="142"/>
      <c r="K699" s="142"/>
      <c r="L699" s="142"/>
      <c r="M699" s="142"/>
      <c r="N699" s="142"/>
      <c r="O699" s="142"/>
      <c r="P699" s="142"/>
      <c r="Q699" s="142"/>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row>
    <row r="700" spans="3:39" s="46" customFormat="1" x14ac:dyDescent="0.25">
      <c r="C700" s="478"/>
      <c r="D700" s="479"/>
      <c r="E700" s="478"/>
      <c r="F700" s="142"/>
      <c r="G700" s="142"/>
      <c r="H700" s="142"/>
      <c r="I700" s="142"/>
      <c r="J700" s="142"/>
      <c r="K700" s="142"/>
      <c r="L700" s="142"/>
      <c r="M700" s="142"/>
      <c r="N700" s="142"/>
      <c r="O700" s="142"/>
      <c r="P700" s="142"/>
      <c r="Q700" s="142"/>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row>
    <row r="701" spans="3:39" s="46" customFormat="1" x14ac:dyDescent="0.25">
      <c r="C701" s="478"/>
      <c r="D701" s="479"/>
      <c r="E701" s="478"/>
      <c r="F701" s="142"/>
      <c r="G701" s="142"/>
      <c r="H701" s="142"/>
      <c r="I701" s="142"/>
      <c r="J701" s="142"/>
      <c r="K701" s="142"/>
      <c r="L701" s="142"/>
      <c r="M701" s="142"/>
      <c r="N701" s="142"/>
      <c r="O701" s="142"/>
      <c r="P701" s="142"/>
      <c r="Q701" s="142"/>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row>
    <row r="702" spans="3:39" s="46" customFormat="1" x14ac:dyDescent="0.25">
      <c r="C702" s="478"/>
      <c r="D702" s="479"/>
      <c r="E702" s="478"/>
      <c r="F702" s="142"/>
      <c r="G702" s="142"/>
      <c r="H702" s="142"/>
      <c r="I702" s="142"/>
      <c r="J702" s="142"/>
      <c r="K702" s="142"/>
      <c r="L702" s="142"/>
      <c r="M702" s="142"/>
      <c r="N702" s="142"/>
      <c r="O702" s="142"/>
      <c r="P702" s="142"/>
      <c r="Q702" s="142"/>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row>
    <row r="703" spans="3:39" s="46" customFormat="1" x14ac:dyDescent="0.25">
      <c r="C703" s="478"/>
      <c r="D703" s="479"/>
      <c r="E703" s="478"/>
      <c r="F703" s="142"/>
      <c r="G703" s="142"/>
      <c r="H703" s="142"/>
      <c r="I703" s="142"/>
      <c r="J703" s="142"/>
      <c r="K703" s="142"/>
      <c r="L703" s="142"/>
      <c r="M703" s="142"/>
      <c r="N703" s="142"/>
      <c r="O703" s="142"/>
      <c r="P703" s="142"/>
      <c r="Q703" s="142"/>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row>
    <row r="704" spans="3:39" s="46" customFormat="1" x14ac:dyDescent="0.25">
      <c r="C704" s="478"/>
      <c r="D704" s="479"/>
      <c r="E704" s="478"/>
      <c r="F704" s="142"/>
      <c r="G704" s="142"/>
      <c r="H704" s="142"/>
      <c r="I704" s="142"/>
      <c r="J704" s="142"/>
      <c r="K704" s="142"/>
      <c r="L704" s="142"/>
      <c r="M704" s="142"/>
      <c r="N704" s="142"/>
      <c r="O704" s="142"/>
      <c r="P704" s="142"/>
      <c r="Q704" s="142"/>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row>
    <row r="705" spans="3:39" s="46" customFormat="1" x14ac:dyDescent="0.25">
      <c r="C705" s="478"/>
      <c r="D705" s="479"/>
      <c r="E705" s="478"/>
      <c r="F705" s="142"/>
      <c r="G705" s="142"/>
      <c r="H705" s="142"/>
      <c r="I705" s="142"/>
      <c r="J705" s="142"/>
      <c r="K705" s="142"/>
      <c r="L705" s="142"/>
      <c r="M705" s="142"/>
      <c r="N705" s="142"/>
      <c r="O705" s="142"/>
      <c r="P705" s="142"/>
      <c r="Q705" s="142"/>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row>
    <row r="706" spans="3:39" s="46" customFormat="1" x14ac:dyDescent="0.25">
      <c r="C706" s="478"/>
      <c r="D706" s="479"/>
      <c r="E706" s="478"/>
      <c r="F706" s="142"/>
      <c r="G706" s="142"/>
      <c r="H706" s="142"/>
      <c r="I706" s="142"/>
      <c r="J706" s="142"/>
      <c r="K706" s="142"/>
      <c r="L706" s="142"/>
      <c r="M706" s="142"/>
      <c r="N706" s="142"/>
      <c r="O706" s="142"/>
      <c r="P706" s="142"/>
      <c r="Q706" s="142"/>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row>
    <row r="707" spans="3:39" s="46" customFormat="1" x14ac:dyDescent="0.25">
      <c r="C707" s="478"/>
      <c r="D707" s="479"/>
      <c r="E707" s="478"/>
      <c r="F707" s="142"/>
      <c r="G707" s="142"/>
      <c r="H707" s="142"/>
      <c r="I707" s="142"/>
      <c r="J707" s="142"/>
      <c r="K707" s="142"/>
      <c r="L707" s="142"/>
      <c r="M707" s="142"/>
      <c r="N707" s="142"/>
      <c r="O707" s="142"/>
      <c r="P707" s="142"/>
      <c r="Q707" s="142"/>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row>
    <row r="708" spans="3:39" s="46" customFormat="1" x14ac:dyDescent="0.25">
      <c r="C708" s="478"/>
      <c r="D708" s="479"/>
      <c r="E708" s="478"/>
      <c r="F708" s="142"/>
      <c r="G708" s="142"/>
      <c r="H708" s="142"/>
      <c r="I708" s="142"/>
      <c r="J708" s="142"/>
      <c r="K708" s="142"/>
      <c r="L708" s="142"/>
      <c r="M708" s="142"/>
      <c r="N708" s="142"/>
      <c r="O708" s="142"/>
      <c r="P708" s="142"/>
      <c r="Q708" s="142"/>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row>
    <row r="709" spans="3:39" s="46" customFormat="1" x14ac:dyDescent="0.25">
      <c r="C709" s="478"/>
      <c r="D709" s="479"/>
      <c r="E709" s="478"/>
      <c r="F709" s="142"/>
      <c r="G709" s="142"/>
      <c r="H709" s="142"/>
      <c r="I709" s="142"/>
      <c r="J709" s="142"/>
      <c r="K709" s="142"/>
      <c r="L709" s="142"/>
      <c r="M709" s="142"/>
      <c r="N709" s="142"/>
      <c r="O709" s="142"/>
      <c r="P709" s="142"/>
      <c r="Q709" s="142"/>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row>
    <row r="710" spans="3:39" s="46" customFormat="1" x14ac:dyDescent="0.25">
      <c r="C710" s="478"/>
      <c r="D710" s="479"/>
      <c r="E710" s="478"/>
      <c r="F710" s="142"/>
      <c r="G710" s="142"/>
      <c r="H710" s="142"/>
      <c r="I710" s="142"/>
      <c r="J710" s="142"/>
      <c r="K710" s="142"/>
      <c r="L710" s="142"/>
      <c r="M710" s="142"/>
      <c r="N710" s="142"/>
      <c r="O710" s="142"/>
      <c r="P710" s="142"/>
      <c r="Q710" s="142"/>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row>
    <row r="711" spans="3:39" s="46" customFormat="1" x14ac:dyDescent="0.25">
      <c r="C711" s="478"/>
      <c r="D711" s="479"/>
      <c r="E711" s="478"/>
      <c r="F711" s="142"/>
      <c r="G711" s="142"/>
      <c r="H711" s="142"/>
      <c r="I711" s="142"/>
      <c r="J711" s="142"/>
      <c r="K711" s="142"/>
      <c r="L711" s="142"/>
      <c r="M711" s="142"/>
      <c r="N711" s="142"/>
      <c r="O711" s="142"/>
      <c r="P711" s="142"/>
      <c r="Q711" s="142"/>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row>
    <row r="712" spans="3:39" s="46" customFormat="1" x14ac:dyDescent="0.25">
      <c r="C712" s="478"/>
      <c r="D712" s="479"/>
      <c r="E712" s="478"/>
      <c r="F712" s="142"/>
      <c r="G712" s="142"/>
      <c r="H712" s="142"/>
      <c r="I712" s="142"/>
      <c r="J712" s="142"/>
      <c r="K712" s="142"/>
      <c r="L712" s="142"/>
      <c r="M712" s="142"/>
      <c r="N712" s="142"/>
      <c r="O712" s="142"/>
      <c r="P712" s="142"/>
      <c r="Q712" s="142"/>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row>
    <row r="713" spans="3:39" s="46" customFormat="1" x14ac:dyDescent="0.25">
      <c r="C713" s="478"/>
      <c r="D713" s="479"/>
      <c r="E713" s="478"/>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row>
    <row r="714" spans="3:39" s="46" customFormat="1" x14ac:dyDescent="0.25">
      <c r="C714" s="478"/>
      <c r="D714" s="479"/>
      <c r="E714" s="478"/>
      <c r="F714" s="142"/>
      <c r="G714" s="142"/>
      <c r="H714" s="142"/>
      <c r="I714" s="142"/>
      <c r="J714" s="142"/>
      <c r="K714" s="142"/>
      <c r="L714" s="142"/>
      <c r="M714" s="142"/>
      <c r="N714" s="142"/>
      <c r="O714" s="142"/>
      <c r="P714" s="142"/>
      <c r="Q714" s="142"/>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row>
    <row r="715" spans="3:39" s="46" customFormat="1" x14ac:dyDescent="0.25">
      <c r="C715" s="478"/>
      <c r="D715" s="479"/>
      <c r="E715" s="478"/>
      <c r="F715" s="142"/>
      <c r="G715" s="142"/>
      <c r="H715" s="142"/>
      <c r="I715" s="142"/>
      <c r="J715" s="142"/>
      <c r="K715" s="142"/>
      <c r="L715" s="142"/>
      <c r="M715" s="142"/>
      <c r="N715" s="142"/>
      <c r="O715" s="142"/>
      <c r="P715" s="142"/>
      <c r="Q715" s="142"/>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row>
    <row r="716" spans="3:39" s="46" customFormat="1" x14ac:dyDescent="0.25">
      <c r="C716" s="478"/>
      <c r="D716" s="479"/>
      <c r="E716" s="478"/>
      <c r="F716" s="142"/>
      <c r="G716" s="142"/>
      <c r="H716" s="142"/>
      <c r="I716" s="142"/>
      <c r="J716" s="142"/>
      <c r="K716" s="142"/>
      <c r="L716" s="142"/>
      <c r="M716" s="142"/>
      <c r="N716" s="142"/>
      <c r="O716" s="142"/>
      <c r="P716" s="142"/>
      <c r="Q716" s="142"/>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row>
    <row r="717" spans="3:39" s="46" customFormat="1" x14ac:dyDescent="0.25">
      <c r="C717" s="478"/>
      <c r="D717" s="479"/>
      <c r="E717" s="478"/>
      <c r="F717" s="142"/>
      <c r="G717" s="142"/>
      <c r="H717" s="142"/>
      <c r="I717" s="142"/>
      <c r="J717" s="142"/>
      <c r="K717" s="142"/>
      <c r="L717" s="142"/>
      <c r="M717" s="142"/>
      <c r="N717" s="142"/>
      <c r="O717" s="142"/>
      <c r="P717" s="142"/>
      <c r="Q717" s="142"/>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row>
    <row r="718" spans="3:39" s="46" customFormat="1" x14ac:dyDescent="0.25">
      <c r="C718" s="478"/>
      <c r="D718" s="479"/>
      <c r="E718" s="478"/>
      <c r="F718" s="142"/>
      <c r="G718" s="142"/>
      <c r="H718" s="142"/>
      <c r="I718" s="142"/>
      <c r="J718" s="142"/>
      <c r="K718" s="142"/>
      <c r="L718" s="142"/>
      <c r="M718" s="142"/>
      <c r="N718" s="142"/>
      <c r="O718" s="142"/>
      <c r="P718" s="142"/>
      <c r="Q718" s="142"/>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row>
    <row r="719" spans="3:39" s="46" customFormat="1" x14ac:dyDescent="0.25">
      <c r="C719" s="478"/>
      <c r="D719" s="479"/>
      <c r="E719" s="478"/>
      <c r="F719" s="142"/>
      <c r="G719" s="142"/>
      <c r="H719" s="142"/>
      <c r="I719" s="142"/>
      <c r="J719" s="142"/>
      <c r="K719" s="142"/>
      <c r="L719" s="142"/>
      <c r="M719" s="142"/>
      <c r="N719" s="142"/>
      <c r="O719" s="142"/>
      <c r="P719" s="142"/>
      <c r="Q719" s="142"/>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row>
    <row r="720" spans="3:39" s="46" customFormat="1" x14ac:dyDescent="0.25">
      <c r="C720" s="478"/>
      <c r="D720" s="479"/>
      <c r="E720" s="478"/>
      <c r="F720" s="142"/>
      <c r="G720" s="142"/>
      <c r="H720" s="142"/>
      <c r="I720" s="142"/>
      <c r="J720" s="142"/>
      <c r="K720" s="142"/>
      <c r="L720" s="142"/>
      <c r="M720" s="142"/>
      <c r="N720" s="142"/>
      <c r="O720" s="142"/>
      <c r="P720" s="142"/>
      <c r="Q720" s="142"/>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row>
    <row r="721" spans="3:39" s="46" customFormat="1" x14ac:dyDescent="0.25">
      <c r="C721" s="478"/>
      <c r="D721" s="479"/>
      <c r="E721" s="478"/>
      <c r="F721" s="142"/>
      <c r="G721" s="142"/>
      <c r="H721" s="142"/>
      <c r="I721" s="142"/>
      <c r="J721" s="142"/>
      <c r="K721" s="142"/>
      <c r="L721" s="142"/>
      <c r="M721" s="142"/>
      <c r="N721" s="142"/>
      <c r="O721" s="142"/>
      <c r="P721" s="142"/>
      <c r="Q721" s="142"/>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row>
    <row r="722" spans="3:39" s="46" customFormat="1" x14ac:dyDescent="0.25">
      <c r="C722" s="478"/>
      <c r="D722" s="479"/>
      <c r="E722" s="478"/>
      <c r="F722" s="142"/>
      <c r="G722" s="142"/>
      <c r="H722" s="142"/>
      <c r="I722" s="142"/>
      <c r="J722" s="142"/>
      <c r="K722" s="142"/>
      <c r="L722" s="142"/>
      <c r="M722" s="142"/>
      <c r="N722" s="142"/>
      <c r="O722" s="142"/>
      <c r="P722" s="142"/>
      <c r="Q722" s="142"/>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row>
    <row r="723" spans="3:39" s="46" customFormat="1" x14ac:dyDescent="0.25">
      <c r="C723" s="478"/>
      <c r="D723" s="479"/>
      <c r="E723" s="478"/>
      <c r="F723" s="142"/>
      <c r="G723" s="142"/>
      <c r="H723" s="142"/>
      <c r="I723" s="142"/>
      <c r="J723" s="142"/>
      <c r="K723" s="142"/>
      <c r="L723" s="142"/>
      <c r="M723" s="142"/>
      <c r="N723" s="142"/>
      <c r="O723" s="142"/>
      <c r="P723" s="142"/>
      <c r="Q723" s="142"/>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row>
    <row r="724" spans="3:39" s="46" customFormat="1" x14ac:dyDescent="0.25">
      <c r="C724" s="478"/>
      <c r="D724" s="479"/>
      <c r="E724" s="478"/>
      <c r="F724" s="142"/>
      <c r="G724" s="142"/>
      <c r="H724" s="142"/>
      <c r="I724" s="142"/>
      <c r="J724" s="142"/>
      <c r="K724" s="142"/>
      <c r="L724" s="142"/>
      <c r="M724" s="142"/>
      <c r="N724" s="142"/>
      <c r="O724" s="142"/>
      <c r="P724" s="142"/>
      <c r="Q724" s="142"/>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row>
    <row r="725" spans="3:39" s="46" customFormat="1" x14ac:dyDescent="0.25">
      <c r="C725" s="478"/>
      <c r="D725" s="479"/>
      <c r="E725" s="478"/>
      <c r="F725" s="142"/>
      <c r="G725" s="142"/>
      <c r="H725" s="142"/>
      <c r="I725" s="142"/>
      <c r="J725" s="142"/>
      <c r="K725" s="142"/>
      <c r="L725" s="142"/>
      <c r="M725" s="142"/>
      <c r="N725" s="142"/>
      <c r="O725" s="142"/>
      <c r="P725" s="142"/>
      <c r="Q725" s="142"/>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row>
    <row r="726" spans="3:39" s="46" customFormat="1" x14ac:dyDescent="0.25">
      <c r="C726" s="478"/>
      <c r="D726" s="479"/>
      <c r="E726" s="478"/>
      <c r="F726" s="142"/>
      <c r="G726" s="142"/>
      <c r="H726" s="142"/>
      <c r="I726" s="142"/>
      <c r="J726" s="142"/>
      <c r="K726" s="142"/>
      <c r="L726" s="142"/>
      <c r="M726" s="142"/>
      <c r="N726" s="142"/>
      <c r="O726" s="142"/>
      <c r="P726" s="142"/>
      <c r="Q726" s="142"/>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row>
    <row r="727" spans="3:39" s="46" customFormat="1" x14ac:dyDescent="0.25">
      <c r="C727" s="478"/>
      <c r="D727" s="479"/>
      <c r="E727" s="478"/>
      <c r="F727" s="142"/>
      <c r="G727" s="142"/>
      <c r="H727" s="142"/>
      <c r="I727" s="142"/>
      <c r="J727" s="142"/>
      <c r="K727" s="142"/>
      <c r="L727" s="142"/>
      <c r="M727" s="142"/>
      <c r="N727" s="142"/>
      <c r="O727" s="142"/>
      <c r="P727" s="142"/>
      <c r="Q727" s="142"/>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row>
    <row r="728" spans="3:39" s="46" customFormat="1" x14ac:dyDescent="0.25">
      <c r="C728" s="478"/>
      <c r="D728" s="479"/>
      <c r="E728" s="478"/>
      <c r="F728" s="142"/>
      <c r="G728" s="142"/>
      <c r="H728" s="142"/>
      <c r="I728" s="142"/>
      <c r="J728" s="142"/>
      <c r="K728" s="142"/>
      <c r="L728" s="142"/>
      <c r="M728" s="142"/>
      <c r="N728" s="142"/>
      <c r="O728" s="142"/>
      <c r="P728" s="142"/>
      <c r="Q728" s="142"/>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row>
    <row r="729" spans="3:39" s="46" customFormat="1" x14ac:dyDescent="0.25">
      <c r="C729" s="478"/>
      <c r="D729" s="479"/>
      <c r="E729" s="478"/>
      <c r="F729" s="142"/>
      <c r="G729" s="142"/>
      <c r="H729" s="142"/>
      <c r="I729" s="142"/>
      <c r="J729" s="142"/>
      <c r="K729" s="142"/>
      <c r="L729" s="142"/>
      <c r="M729" s="142"/>
      <c r="N729" s="142"/>
      <c r="O729" s="142"/>
      <c r="P729" s="142"/>
      <c r="Q729" s="142"/>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row>
    <row r="730" spans="3:39" s="46" customFormat="1" x14ac:dyDescent="0.25">
      <c r="C730" s="478"/>
      <c r="D730" s="479"/>
      <c r="E730" s="478"/>
      <c r="F730" s="142"/>
      <c r="G730" s="142"/>
      <c r="H730" s="142"/>
      <c r="I730" s="142"/>
      <c r="J730" s="142"/>
      <c r="K730" s="142"/>
      <c r="L730" s="142"/>
      <c r="M730" s="142"/>
      <c r="N730" s="142"/>
      <c r="O730" s="142"/>
      <c r="P730" s="142"/>
      <c r="Q730" s="142"/>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row>
    <row r="731" spans="3:39" s="46" customFormat="1" x14ac:dyDescent="0.25">
      <c r="C731" s="478"/>
      <c r="D731" s="479"/>
      <c r="E731" s="478"/>
      <c r="F731" s="142"/>
      <c r="G731" s="142"/>
      <c r="H731" s="142"/>
      <c r="I731" s="142"/>
      <c r="J731" s="142"/>
      <c r="K731" s="142"/>
      <c r="L731" s="142"/>
      <c r="M731" s="142"/>
      <c r="N731" s="142"/>
      <c r="O731" s="142"/>
      <c r="P731" s="142"/>
      <c r="Q731" s="142"/>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row>
    <row r="732" spans="3:39" s="46" customFormat="1" x14ac:dyDescent="0.25">
      <c r="C732" s="478"/>
      <c r="D732" s="479"/>
      <c r="E732" s="478"/>
      <c r="F732" s="142"/>
      <c r="G732" s="142"/>
      <c r="H732" s="142"/>
      <c r="I732" s="142"/>
      <c r="J732" s="142"/>
      <c r="K732" s="142"/>
      <c r="L732" s="142"/>
      <c r="M732" s="142"/>
      <c r="N732" s="142"/>
      <c r="O732" s="142"/>
      <c r="P732" s="142"/>
      <c r="Q732" s="142"/>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row>
    <row r="733" spans="3:39" s="46" customFormat="1" x14ac:dyDescent="0.25">
      <c r="C733" s="478"/>
      <c r="D733" s="479"/>
      <c r="E733" s="478"/>
      <c r="F733" s="142"/>
      <c r="G733" s="142"/>
      <c r="H733" s="142"/>
      <c r="I733" s="142"/>
      <c r="J733" s="142"/>
      <c r="K733" s="142"/>
      <c r="L733" s="142"/>
      <c r="M733" s="142"/>
      <c r="N733" s="142"/>
      <c r="O733" s="142"/>
      <c r="P733" s="142"/>
      <c r="Q733" s="142"/>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row>
    <row r="734" spans="3:39" s="46" customFormat="1" x14ac:dyDescent="0.25">
      <c r="C734" s="478"/>
      <c r="D734" s="479"/>
      <c r="E734" s="478"/>
      <c r="F734" s="142"/>
      <c r="G734" s="142"/>
      <c r="H734" s="142"/>
      <c r="I734" s="142"/>
      <c r="J734" s="142"/>
      <c r="K734" s="142"/>
      <c r="L734" s="142"/>
      <c r="M734" s="142"/>
      <c r="N734" s="142"/>
      <c r="O734" s="142"/>
      <c r="P734" s="142"/>
      <c r="Q734" s="142"/>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row>
    <row r="735" spans="3:39" s="46" customFormat="1" x14ac:dyDescent="0.25">
      <c r="C735" s="478"/>
      <c r="D735" s="479"/>
      <c r="E735" s="478"/>
      <c r="F735" s="142"/>
      <c r="G735" s="142"/>
      <c r="H735" s="142"/>
      <c r="I735" s="142"/>
      <c r="J735" s="142"/>
      <c r="K735" s="142"/>
      <c r="L735" s="142"/>
      <c r="M735" s="142"/>
      <c r="N735" s="142"/>
      <c r="O735" s="142"/>
      <c r="P735" s="142"/>
      <c r="Q735" s="142"/>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row>
    <row r="736" spans="3:39" s="46" customFormat="1" x14ac:dyDescent="0.25">
      <c r="C736" s="478"/>
      <c r="D736" s="479"/>
      <c r="E736" s="478"/>
      <c r="F736" s="142"/>
      <c r="G736" s="142"/>
      <c r="H736" s="142"/>
      <c r="I736" s="142"/>
      <c r="J736" s="142"/>
      <c r="K736" s="142"/>
      <c r="L736" s="142"/>
      <c r="M736" s="142"/>
      <c r="N736" s="142"/>
      <c r="O736" s="142"/>
      <c r="P736" s="142"/>
      <c r="Q736" s="142"/>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row>
    <row r="737" spans="3:39" s="46" customFormat="1" x14ac:dyDescent="0.25">
      <c r="C737" s="478"/>
      <c r="D737" s="479"/>
      <c r="E737" s="478"/>
      <c r="F737" s="142"/>
      <c r="G737" s="142"/>
      <c r="H737" s="142"/>
      <c r="I737" s="142"/>
      <c r="J737" s="142"/>
      <c r="K737" s="142"/>
      <c r="L737" s="142"/>
      <c r="M737" s="142"/>
      <c r="N737" s="142"/>
      <c r="O737" s="142"/>
      <c r="P737" s="142"/>
      <c r="Q737" s="142"/>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row>
    <row r="738" spans="3:39" s="46" customFormat="1" x14ac:dyDescent="0.25">
      <c r="C738" s="478"/>
      <c r="D738" s="479"/>
      <c r="E738" s="478"/>
      <c r="F738" s="142"/>
      <c r="G738" s="142"/>
      <c r="H738" s="142"/>
      <c r="I738" s="142"/>
      <c r="J738" s="142"/>
      <c r="K738" s="142"/>
      <c r="L738" s="142"/>
      <c r="M738" s="142"/>
      <c r="N738" s="142"/>
      <c r="O738" s="142"/>
      <c r="P738" s="142"/>
      <c r="Q738" s="142"/>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row>
    <row r="739" spans="3:39" s="46" customFormat="1" x14ac:dyDescent="0.25">
      <c r="C739" s="478"/>
      <c r="D739" s="479"/>
      <c r="E739" s="478"/>
      <c r="F739" s="142"/>
      <c r="G739" s="142"/>
      <c r="H739" s="142"/>
      <c r="I739" s="142"/>
      <c r="J739" s="142"/>
      <c r="K739" s="142"/>
      <c r="L739" s="142"/>
      <c r="M739" s="142"/>
      <c r="N739" s="142"/>
      <c r="O739" s="142"/>
      <c r="P739" s="142"/>
      <c r="Q739" s="142"/>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row>
    <row r="740" spans="3:39" s="46" customFormat="1" x14ac:dyDescent="0.25">
      <c r="C740" s="478"/>
      <c r="D740" s="479"/>
      <c r="E740" s="478"/>
      <c r="F740" s="142"/>
      <c r="G740" s="142"/>
      <c r="H740" s="142"/>
      <c r="I740" s="142"/>
      <c r="J740" s="142"/>
      <c r="K740" s="142"/>
      <c r="L740" s="142"/>
      <c r="M740" s="142"/>
      <c r="N740" s="142"/>
      <c r="O740" s="142"/>
      <c r="P740" s="142"/>
      <c r="Q740" s="142"/>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row>
    <row r="741" spans="3:39" s="46" customFormat="1" x14ac:dyDescent="0.25">
      <c r="C741" s="478"/>
      <c r="D741" s="479"/>
      <c r="E741" s="478"/>
      <c r="F741" s="142"/>
      <c r="G741" s="142"/>
      <c r="H741" s="142"/>
      <c r="I741" s="142"/>
      <c r="J741" s="142"/>
      <c r="K741" s="142"/>
      <c r="L741" s="142"/>
      <c r="M741" s="142"/>
      <c r="N741" s="142"/>
      <c r="O741" s="142"/>
      <c r="P741" s="142"/>
      <c r="Q741" s="142"/>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row>
    <row r="742" spans="3:39" s="46" customFormat="1" x14ac:dyDescent="0.25">
      <c r="C742" s="478"/>
      <c r="D742" s="479"/>
      <c r="E742" s="478"/>
      <c r="F742" s="142"/>
      <c r="G742" s="142"/>
      <c r="H742" s="142"/>
      <c r="I742" s="142"/>
      <c r="J742" s="142"/>
      <c r="K742" s="142"/>
      <c r="L742" s="142"/>
      <c r="M742" s="142"/>
      <c r="N742" s="142"/>
      <c r="O742" s="142"/>
      <c r="P742" s="142"/>
      <c r="Q742" s="142"/>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row>
    <row r="743" spans="3:39" s="46" customFormat="1" x14ac:dyDescent="0.25">
      <c r="C743" s="478"/>
      <c r="D743" s="479"/>
      <c r="E743" s="478"/>
      <c r="F743" s="142"/>
      <c r="G743" s="142"/>
      <c r="H743" s="142"/>
      <c r="I743" s="142"/>
      <c r="J743" s="142"/>
      <c r="K743" s="142"/>
      <c r="L743" s="142"/>
      <c r="M743" s="142"/>
      <c r="N743" s="142"/>
      <c r="O743" s="142"/>
      <c r="P743" s="142"/>
      <c r="Q743" s="142"/>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row>
    <row r="744" spans="3:39" s="46" customFormat="1" x14ac:dyDescent="0.25">
      <c r="C744" s="478"/>
      <c r="D744" s="479"/>
      <c r="E744" s="478"/>
      <c r="F744" s="142"/>
      <c r="G744" s="142"/>
      <c r="H744" s="142"/>
      <c r="I744" s="142"/>
      <c r="J744" s="142"/>
      <c r="K744" s="142"/>
      <c r="L744" s="142"/>
      <c r="M744" s="142"/>
      <c r="N744" s="142"/>
      <c r="O744" s="142"/>
      <c r="P744" s="142"/>
      <c r="Q744" s="142"/>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row>
    <row r="745" spans="3:39" s="46" customFormat="1" x14ac:dyDescent="0.25">
      <c r="C745" s="478"/>
      <c r="D745" s="479"/>
      <c r="E745" s="478"/>
      <c r="F745" s="142"/>
      <c r="G745" s="142"/>
      <c r="H745" s="142"/>
      <c r="I745" s="142"/>
      <c r="J745" s="142"/>
      <c r="K745" s="142"/>
      <c r="L745" s="142"/>
      <c r="M745" s="142"/>
      <c r="N745" s="142"/>
      <c r="O745" s="142"/>
      <c r="P745" s="142"/>
      <c r="Q745" s="142"/>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row>
    <row r="746" spans="3:39" s="46" customFormat="1" x14ac:dyDescent="0.25">
      <c r="C746" s="478"/>
      <c r="D746" s="479"/>
      <c r="E746" s="478"/>
      <c r="F746" s="142"/>
      <c r="G746" s="142"/>
      <c r="H746" s="142"/>
      <c r="I746" s="142"/>
      <c r="J746" s="142"/>
      <c r="K746" s="142"/>
      <c r="L746" s="142"/>
      <c r="M746" s="142"/>
      <c r="N746" s="142"/>
      <c r="O746" s="142"/>
      <c r="P746" s="142"/>
      <c r="Q746" s="142"/>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row>
    <row r="747" spans="3:39" s="46" customFormat="1" x14ac:dyDescent="0.25">
      <c r="C747" s="478"/>
      <c r="D747" s="479"/>
      <c r="E747" s="478"/>
      <c r="F747" s="142"/>
      <c r="G747" s="142"/>
      <c r="H747" s="142"/>
      <c r="I747" s="142"/>
      <c r="J747" s="142"/>
      <c r="K747" s="142"/>
      <c r="L747" s="142"/>
      <c r="M747" s="142"/>
      <c r="N747" s="142"/>
      <c r="O747" s="142"/>
      <c r="P747" s="142"/>
      <c r="Q747" s="142"/>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row>
    <row r="748" spans="3:39" s="46" customFormat="1" x14ac:dyDescent="0.25">
      <c r="C748" s="478"/>
      <c r="D748" s="479"/>
      <c r="E748" s="478"/>
      <c r="F748" s="142"/>
      <c r="G748" s="142"/>
      <c r="H748" s="142"/>
      <c r="I748" s="142"/>
      <c r="J748" s="142"/>
      <c r="K748" s="142"/>
      <c r="L748" s="142"/>
      <c r="M748" s="142"/>
      <c r="N748" s="142"/>
      <c r="O748" s="142"/>
      <c r="P748" s="142"/>
      <c r="Q748" s="142"/>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row>
    <row r="749" spans="3:39" s="46" customFormat="1" x14ac:dyDescent="0.25">
      <c r="C749" s="478"/>
      <c r="D749" s="479"/>
      <c r="E749" s="478"/>
      <c r="F749" s="142"/>
      <c r="G749" s="142"/>
      <c r="H749" s="142"/>
      <c r="I749" s="142"/>
      <c r="J749" s="142"/>
      <c r="K749" s="142"/>
      <c r="L749" s="142"/>
      <c r="M749" s="142"/>
      <c r="N749" s="142"/>
      <c r="O749" s="142"/>
      <c r="P749" s="142"/>
      <c r="Q749" s="142"/>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row>
    <row r="750" spans="3:39" s="46" customFormat="1" x14ac:dyDescent="0.25">
      <c r="C750" s="478"/>
      <c r="D750" s="479"/>
      <c r="E750" s="478"/>
      <c r="F750" s="142"/>
      <c r="G750" s="142"/>
      <c r="H750" s="142"/>
      <c r="I750" s="142"/>
      <c r="J750" s="142"/>
      <c r="K750" s="142"/>
      <c r="L750" s="142"/>
      <c r="M750" s="142"/>
      <c r="N750" s="142"/>
      <c r="O750" s="142"/>
      <c r="P750" s="142"/>
      <c r="Q750" s="142"/>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row>
    <row r="751" spans="3:39" s="46" customFormat="1" x14ac:dyDescent="0.25">
      <c r="C751" s="478"/>
      <c r="D751" s="479"/>
      <c r="E751" s="478"/>
      <c r="F751" s="142"/>
      <c r="G751" s="142"/>
      <c r="H751" s="142"/>
      <c r="I751" s="142"/>
      <c r="J751" s="142"/>
      <c r="K751" s="142"/>
      <c r="L751" s="142"/>
      <c r="M751" s="142"/>
      <c r="N751" s="142"/>
      <c r="O751" s="142"/>
      <c r="P751" s="142"/>
      <c r="Q751" s="142"/>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row>
    <row r="752" spans="3:39" s="46" customFormat="1" x14ac:dyDescent="0.25">
      <c r="C752" s="478"/>
      <c r="D752" s="479"/>
      <c r="E752" s="478"/>
      <c r="F752" s="142"/>
      <c r="G752" s="142"/>
      <c r="H752" s="142"/>
      <c r="I752" s="142"/>
      <c r="J752" s="142"/>
      <c r="K752" s="142"/>
      <c r="L752" s="142"/>
      <c r="M752" s="142"/>
      <c r="N752" s="142"/>
      <c r="O752" s="142"/>
      <c r="P752" s="142"/>
      <c r="Q752" s="142"/>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row>
    <row r="753" spans="3:39" s="46" customFormat="1" x14ac:dyDescent="0.25">
      <c r="C753" s="478"/>
      <c r="D753" s="479"/>
      <c r="E753" s="478"/>
      <c r="F753" s="142"/>
      <c r="G753" s="142"/>
      <c r="H753" s="142"/>
      <c r="I753" s="142"/>
      <c r="J753" s="142"/>
      <c r="K753" s="142"/>
      <c r="L753" s="142"/>
      <c r="M753" s="142"/>
      <c r="N753" s="142"/>
      <c r="O753" s="142"/>
      <c r="P753" s="142"/>
      <c r="Q753" s="142"/>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row>
    <row r="754" spans="3:39" s="46" customFormat="1" x14ac:dyDescent="0.25">
      <c r="C754" s="478"/>
      <c r="D754" s="479"/>
      <c r="E754" s="478"/>
      <c r="F754" s="142"/>
      <c r="G754" s="142"/>
      <c r="H754" s="142"/>
      <c r="I754" s="142"/>
      <c r="J754" s="142"/>
      <c r="K754" s="142"/>
      <c r="L754" s="142"/>
      <c r="M754" s="142"/>
      <c r="N754" s="142"/>
      <c r="O754" s="142"/>
      <c r="P754" s="142"/>
      <c r="Q754" s="142"/>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row>
    <row r="755" spans="3:39" s="46" customFormat="1" x14ac:dyDescent="0.25">
      <c r="C755" s="478"/>
      <c r="D755" s="479"/>
      <c r="E755" s="478"/>
      <c r="F755" s="142"/>
      <c r="G755" s="142"/>
      <c r="H755" s="142"/>
      <c r="I755" s="142"/>
      <c r="J755" s="142"/>
      <c r="K755" s="142"/>
      <c r="L755" s="142"/>
      <c r="M755" s="142"/>
      <c r="N755" s="142"/>
      <c r="O755" s="142"/>
      <c r="P755" s="142"/>
      <c r="Q755" s="142"/>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row>
    <row r="756" spans="3:39" s="46" customFormat="1" x14ac:dyDescent="0.25">
      <c r="C756" s="478"/>
      <c r="D756" s="479"/>
      <c r="E756" s="478"/>
      <c r="F756" s="142"/>
      <c r="G756" s="142"/>
      <c r="H756" s="142"/>
      <c r="I756" s="142"/>
      <c r="J756" s="142"/>
      <c r="K756" s="142"/>
      <c r="L756" s="142"/>
      <c r="M756" s="142"/>
      <c r="N756" s="142"/>
      <c r="O756" s="142"/>
      <c r="P756" s="142"/>
      <c r="Q756" s="142"/>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row>
    <row r="757" spans="3:39" s="46" customFormat="1" x14ac:dyDescent="0.25">
      <c r="C757" s="478"/>
      <c r="D757" s="479"/>
      <c r="E757" s="478"/>
      <c r="F757" s="142"/>
      <c r="G757" s="142"/>
      <c r="H757" s="142"/>
      <c r="I757" s="142"/>
      <c r="J757" s="142"/>
      <c r="K757" s="142"/>
      <c r="L757" s="142"/>
      <c r="M757" s="142"/>
      <c r="N757" s="142"/>
      <c r="O757" s="142"/>
      <c r="P757" s="142"/>
      <c r="Q757" s="142"/>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row>
    <row r="758" spans="3:39" s="46" customFormat="1" x14ac:dyDescent="0.25">
      <c r="C758" s="478"/>
      <c r="D758" s="479"/>
      <c r="E758" s="478"/>
      <c r="F758" s="142"/>
      <c r="G758" s="142"/>
      <c r="H758" s="142"/>
      <c r="I758" s="142"/>
      <c r="J758" s="142"/>
      <c r="K758" s="142"/>
      <c r="L758" s="142"/>
      <c r="M758" s="142"/>
      <c r="N758" s="142"/>
      <c r="O758" s="142"/>
      <c r="P758" s="142"/>
      <c r="Q758" s="142"/>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row>
    <row r="759" spans="3:39" s="46" customFormat="1" x14ac:dyDescent="0.25">
      <c r="C759" s="478"/>
      <c r="D759" s="479"/>
      <c r="E759" s="478"/>
      <c r="F759" s="142"/>
      <c r="G759" s="142"/>
      <c r="H759" s="142"/>
      <c r="I759" s="142"/>
      <c r="J759" s="142"/>
      <c r="K759" s="142"/>
      <c r="L759" s="142"/>
      <c r="M759" s="142"/>
      <c r="N759" s="142"/>
      <c r="O759" s="142"/>
      <c r="P759" s="142"/>
      <c r="Q759" s="142"/>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row>
    <row r="760" spans="3:39" s="46" customFormat="1" x14ac:dyDescent="0.25">
      <c r="C760" s="478"/>
      <c r="D760" s="479"/>
      <c r="E760" s="478"/>
      <c r="F760" s="142"/>
      <c r="G760" s="142"/>
      <c r="H760" s="142"/>
      <c r="I760" s="142"/>
      <c r="J760" s="142"/>
      <c r="K760" s="142"/>
      <c r="L760" s="142"/>
      <c r="M760" s="142"/>
      <c r="N760" s="142"/>
      <c r="O760" s="142"/>
      <c r="P760" s="142"/>
      <c r="Q760" s="142"/>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row>
    <row r="761" spans="3:39" s="46" customFormat="1" x14ac:dyDescent="0.25">
      <c r="C761" s="478"/>
      <c r="D761" s="479"/>
      <c r="E761" s="478"/>
      <c r="F761" s="142"/>
      <c r="G761" s="142"/>
      <c r="H761" s="142"/>
      <c r="I761" s="142"/>
      <c r="J761" s="142"/>
      <c r="K761" s="142"/>
      <c r="L761" s="142"/>
      <c r="M761" s="142"/>
      <c r="N761" s="142"/>
      <c r="O761" s="142"/>
      <c r="P761" s="142"/>
      <c r="Q761" s="142"/>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row>
    <row r="762" spans="3:39" s="46" customFormat="1" x14ac:dyDescent="0.25">
      <c r="C762" s="478"/>
      <c r="D762" s="479"/>
      <c r="E762" s="478"/>
      <c r="F762" s="142"/>
      <c r="G762" s="142"/>
      <c r="H762" s="142"/>
      <c r="I762" s="142"/>
      <c r="J762" s="142"/>
      <c r="K762" s="142"/>
      <c r="L762" s="142"/>
      <c r="M762" s="142"/>
      <c r="N762" s="142"/>
      <c r="O762" s="142"/>
      <c r="P762" s="142"/>
      <c r="Q762" s="142"/>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row>
    <row r="763" spans="3:39" s="46" customFormat="1" x14ac:dyDescent="0.25">
      <c r="C763" s="478"/>
      <c r="D763" s="479"/>
      <c r="E763" s="478"/>
      <c r="F763" s="142"/>
      <c r="G763" s="142"/>
      <c r="H763" s="142"/>
      <c r="I763" s="142"/>
      <c r="J763" s="142"/>
      <c r="K763" s="142"/>
      <c r="L763" s="142"/>
      <c r="M763" s="142"/>
      <c r="N763" s="142"/>
      <c r="O763" s="142"/>
      <c r="P763" s="142"/>
      <c r="Q763" s="142"/>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row>
    <row r="764" spans="3:39" s="46" customFormat="1" x14ac:dyDescent="0.25">
      <c r="C764" s="478"/>
      <c r="D764" s="479"/>
      <c r="E764" s="478"/>
      <c r="F764" s="142"/>
      <c r="G764" s="142"/>
      <c r="H764" s="142"/>
      <c r="I764" s="142"/>
      <c r="J764" s="142"/>
      <c r="K764" s="142"/>
      <c r="L764" s="142"/>
      <c r="M764" s="142"/>
      <c r="N764" s="142"/>
      <c r="O764" s="142"/>
      <c r="P764" s="142"/>
      <c r="Q764" s="142"/>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row>
    <row r="765" spans="3:39" s="46" customFormat="1" x14ac:dyDescent="0.25">
      <c r="C765" s="478"/>
      <c r="D765" s="479"/>
      <c r="E765" s="478"/>
      <c r="F765" s="142"/>
      <c r="G765" s="142"/>
      <c r="H765" s="142"/>
      <c r="I765" s="142"/>
      <c r="J765" s="142"/>
      <c r="K765" s="142"/>
      <c r="L765" s="142"/>
      <c r="M765" s="142"/>
      <c r="N765" s="142"/>
      <c r="O765" s="142"/>
      <c r="P765" s="142"/>
      <c r="Q765" s="142"/>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row>
    <row r="766" spans="3:39" s="46" customFormat="1" x14ac:dyDescent="0.25">
      <c r="C766" s="478"/>
      <c r="D766" s="479"/>
      <c r="E766" s="478"/>
      <c r="F766" s="142"/>
      <c r="G766" s="142"/>
      <c r="H766" s="142"/>
      <c r="I766" s="142"/>
      <c r="J766" s="142"/>
      <c r="K766" s="142"/>
      <c r="L766" s="142"/>
      <c r="M766" s="142"/>
      <c r="N766" s="142"/>
      <c r="O766" s="142"/>
      <c r="P766" s="142"/>
      <c r="Q766" s="142"/>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row>
    <row r="767" spans="3:39" s="46" customFormat="1" x14ac:dyDescent="0.25">
      <c r="C767" s="478"/>
      <c r="D767" s="479"/>
      <c r="E767" s="478"/>
      <c r="F767" s="142"/>
      <c r="G767" s="142"/>
      <c r="H767" s="142"/>
      <c r="I767" s="142"/>
      <c r="J767" s="142"/>
      <c r="K767" s="142"/>
      <c r="L767" s="142"/>
      <c r="M767" s="142"/>
      <c r="N767" s="142"/>
      <c r="O767" s="142"/>
      <c r="P767" s="142"/>
      <c r="Q767" s="142"/>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row>
    <row r="768" spans="3:39" s="46" customFormat="1" x14ac:dyDescent="0.25">
      <c r="C768" s="478"/>
      <c r="D768" s="479"/>
      <c r="E768" s="478"/>
      <c r="F768" s="142"/>
      <c r="G768" s="142"/>
      <c r="H768" s="142"/>
      <c r="I768" s="142"/>
      <c r="J768" s="142"/>
      <c r="K768" s="142"/>
      <c r="L768" s="142"/>
      <c r="M768" s="142"/>
      <c r="N768" s="142"/>
      <c r="O768" s="142"/>
      <c r="P768" s="142"/>
      <c r="Q768" s="142"/>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row>
    <row r="769" spans="3:39" s="46" customFormat="1" x14ac:dyDescent="0.25">
      <c r="C769" s="478"/>
      <c r="D769" s="479"/>
      <c r="E769" s="478"/>
      <c r="F769" s="142"/>
      <c r="G769" s="142"/>
      <c r="H769" s="142"/>
      <c r="I769" s="142"/>
      <c r="J769" s="142"/>
      <c r="K769" s="142"/>
      <c r="L769" s="142"/>
      <c r="M769" s="142"/>
      <c r="N769" s="142"/>
      <c r="O769" s="142"/>
      <c r="P769" s="142"/>
      <c r="Q769" s="142"/>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row>
    <row r="770" spans="3:39" s="46" customFormat="1" x14ac:dyDescent="0.25">
      <c r="C770" s="478"/>
      <c r="D770" s="479"/>
      <c r="E770" s="478"/>
      <c r="F770" s="142"/>
      <c r="G770" s="142"/>
      <c r="H770" s="142"/>
      <c r="I770" s="142"/>
      <c r="J770" s="142"/>
      <c r="K770" s="142"/>
      <c r="L770" s="142"/>
      <c r="M770" s="142"/>
      <c r="N770" s="142"/>
      <c r="O770" s="142"/>
      <c r="P770" s="142"/>
      <c r="Q770" s="142"/>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row>
    <row r="771" spans="3:39" s="46" customFormat="1" x14ac:dyDescent="0.25">
      <c r="C771" s="478"/>
      <c r="D771" s="479"/>
      <c r="E771" s="478"/>
      <c r="F771" s="142"/>
      <c r="G771" s="142"/>
      <c r="H771" s="142"/>
      <c r="I771" s="142"/>
      <c r="J771" s="142"/>
      <c r="K771" s="142"/>
      <c r="L771" s="142"/>
      <c r="M771" s="142"/>
      <c r="N771" s="142"/>
      <c r="O771" s="142"/>
      <c r="P771" s="142"/>
      <c r="Q771" s="142"/>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row>
  </sheetData>
  <mergeCells count="57">
    <mergeCell ref="X75:AL83"/>
    <mergeCell ref="O118:Q118"/>
    <mergeCell ref="O119:Q119"/>
    <mergeCell ref="R59:T59"/>
    <mergeCell ref="R60:T60"/>
    <mergeCell ref="O60:Q60"/>
    <mergeCell ref="F82:S82"/>
    <mergeCell ref="F83:S83"/>
    <mergeCell ref="F79:S79"/>
    <mergeCell ref="F80:S80"/>
    <mergeCell ref="F76:S76"/>
    <mergeCell ref="T76:W76"/>
    <mergeCell ref="F77:S77"/>
    <mergeCell ref="T77:W77"/>
    <mergeCell ref="T82:W82"/>
    <mergeCell ref="T83:W83"/>
    <mergeCell ref="B24:B35"/>
    <mergeCell ref="B86:B105"/>
    <mergeCell ref="B111:B115"/>
    <mergeCell ref="C86:C105"/>
    <mergeCell ref="E102:E105"/>
    <mergeCell ref="E86:E89"/>
    <mergeCell ref="E90:E93"/>
    <mergeCell ref="E94:E97"/>
    <mergeCell ref="E98:E101"/>
    <mergeCell ref="B21:B23"/>
    <mergeCell ref="T81:W81"/>
    <mergeCell ref="B106:B110"/>
    <mergeCell ref="B3:B18"/>
    <mergeCell ref="B48:B51"/>
    <mergeCell ref="T78:W78"/>
    <mergeCell ref="T79:W79"/>
    <mergeCell ref="T80:W80"/>
    <mergeCell ref="T75:W75"/>
    <mergeCell ref="D75:D83"/>
    <mergeCell ref="C75:C83"/>
    <mergeCell ref="E75:E83"/>
    <mergeCell ref="F75:S75"/>
    <mergeCell ref="F78:S78"/>
    <mergeCell ref="F81:S81"/>
    <mergeCell ref="U59:W59"/>
    <mergeCell ref="B120:B130"/>
    <mergeCell ref="C108:C109"/>
    <mergeCell ref="B52:B85"/>
    <mergeCell ref="X54:Y54"/>
    <mergeCell ref="X55:Y55"/>
    <mergeCell ref="X59:Y59"/>
    <mergeCell ref="X60:Y60"/>
    <mergeCell ref="O54:Q54"/>
    <mergeCell ref="R54:T54"/>
    <mergeCell ref="O55:Q55"/>
    <mergeCell ref="R55:T55"/>
    <mergeCell ref="O59:Q59"/>
    <mergeCell ref="U54:W54"/>
    <mergeCell ref="U55:W55"/>
    <mergeCell ref="U60:W60"/>
    <mergeCell ref="B116:B119"/>
  </mergeCells>
  <dataValidations count="1">
    <dataValidation type="decimal" operator="greaterThanOrEqual" allowBlank="1" showInputMessage="1" showErrorMessage="1" sqref="O37:O40">
      <formula1>0</formula1>
    </dataValidation>
  </dataValidations>
  <hyperlinks>
    <hyperlink ref="D41" r:id="rId1"/>
    <hyperlink ref="D42" r:id="rId2"/>
    <hyperlink ref="D44" r:id="rId3"/>
    <hyperlink ref="D31" r:id="rId4"/>
    <hyperlink ref="D35" r:id="rId5"/>
    <hyperlink ref="D54" r:id="rId6"/>
    <hyperlink ref="D55" r:id="rId7"/>
    <hyperlink ref="D59" r:id="rId8"/>
    <hyperlink ref="D60" r:id="rId9"/>
    <hyperlink ref="D75:D83" r:id="rId10" display="http://www.cqc.org.uk/publications/surveys/emergency-department-survey-2016"/>
  </hyperlinks>
  <pageMargins left="0.70866141732283472" right="0.70866141732283472" top="0.74803149606299213" bottom="0.74803149606299213" header="0.31496062992125984" footer="0.31496062992125984"/>
  <pageSetup paperSize="9" scale="26" orientation="portrait" r:id="rId11"/>
  <legacyDrawing r:id="rId12"/>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'Overall Dashboard'!O36:U36</xm:f>
              <xm:sqref>AM36</xm:sqref>
            </x14:sparkline>
            <x14:sparkline>
              <xm:f>'Overall Dashboard'!P37:V37</xm:f>
              <xm:sqref>AM37</xm:sqref>
            </x14:sparkline>
            <x14:sparkline>
              <xm:f>'Overall Dashboard'!P38:V38</xm:f>
              <xm:sqref>AM38</xm:sqref>
            </x14:sparkline>
            <x14:sparkline>
              <xm:f>'Overall Dashboard'!P39:V39</xm:f>
              <xm:sqref>AM39</xm:sqref>
            </x14:sparkline>
            <x14:sparkline>
              <xm:f>'Overall Dashboard'!P40:V40</xm:f>
              <xm:sqref>AM40</xm:sqref>
            </x14:sparkline>
            <x14:sparkline>
              <xm:f>'Overall Dashboard'!AA41:AI41</xm:f>
              <xm:sqref>AM41</xm:sqref>
            </x14:sparkline>
            <x14:sparkline>
              <xm:f>'Overall Dashboard'!AA42:AI42</xm:f>
              <xm:sqref>AM42</xm:sqref>
            </x14:sparkline>
            <x14:sparkline>
              <xm:f>'Overall Dashboard'!AA43:AI43</xm:f>
              <xm:sqref>AM43</xm:sqref>
            </x14:sparkline>
            <x14:sparkline>
              <xm:f>'Overall Dashboard'!AA44:AI44</xm:f>
              <xm:sqref>AM44</xm:sqref>
            </x14:sparkline>
            <x14:sparkline>
              <xm:f>'Overall Dashboard'!AA45:AI45</xm:f>
              <xm:sqref>AM45</xm:sqref>
            </x14:sparkline>
            <x14:sparkline>
              <xm:f>'Overall Dashboard'!AA46:AI46</xm:f>
              <xm:sqref>AM46</xm:sqref>
            </x14:sparkline>
            <x14:sparkline>
              <xm:f>'Overall Dashboard'!AA47:AI47</xm:f>
              <xm:sqref>AM47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'Overall Dashboard'!U3:AF3</xm:f>
              <xm:sqref>AM3</xm:sqref>
            </x14:sparkline>
            <x14:sparkline>
              <xm:f>'Overall Dashboard'!U4:AF4</xm:f>
              <xm:sqref>AM4</xm:sqref>
            </x14:sparkline>
            <x14:sparkline>
              <xm:f>'Overall Dashboard'!X5:AI5</xm:f>
              <xm:sqref>AM5</xm:sqref>
            </x14:sparkline>
            <x14:sparkline>
              <xm:f>'Overall Dashboard'!O6:AE6</xm:f>
              <xm:sqref>AM6</xm:sqref>
            </x14:sparkline>
            <x14:sparkline>
              <xm:f>'Overall Dashboard'!O7:AE7</xm:f>
              <xm:sqref>AM7</xm:sqref>
            </x14:sparkline>
            <x14:sparkline>
              <xm:f>'Overall Dashboard'!O8:T8</xm:f>
              <xm:sqref>AM8</xm:sqref>
            </x14:sparkline>
            <x14:sparkline>
              <xm:f>'Overall Dashboard'!T10:AE10</xm:f>
              <xm:sqref>AM10</xm:sqref>
            </x14:sparkline>
            <x14:sparkline>
              <xm:f>'Overall Dashboard'!T11:AE11</xm:f>
              <xm:sqref>AM11</xm:sqref>
            </x14:sparkline>
            <x14:sparkline>
              <xm:f>'Overall Dashboard'!U12:AF12</xm:f>
              <xm:sqref>AM12</xm:sqref>
            </x14:sparkline>
            <x14:sparkline>
              <xm:f>'Overall Dashboard'!V17:AG17</xm:f>
              <xm:sqref>AM17</xm:sqref>
            </x14:sparkline>
            <x14:sparkline>
              <xm:f>'Overall Dashboard'!W18:AH18</xm:f>
              <xm:sqref>AM18</xm:sqref>
            </x14:sparkline>
            <x14:sparkline>
              <xm:f>'Overall Dashboard'!O19:Z19</xm:f>
              <xm:sqref>AM19</xm:sqref>
            </x14:sparkline>
            <x14:sparkline>
              <xm:f>'Overall Dashboard'!O20:Z20</xm:f>
              <xm:sqref>AM20</xm:sqref>
            </x14:sparkline>
            <x14:sparkline>
              <xm:f>'Overall Dashboard'!W21:AI21</xm:f>
              <xm:sqref>AM21</xm:sqref>
            </x14:sparkline>
            <x14:sparkline>
              <xm:f>'Overall Dashboard'!W22:AI22</xm:f>
              <xm:sqref>AM22</xm:sqref>
            </x14:sparkline>
            <x14:sparkline>
              <xm:f>'Overall Dashboard'!W23:AI23</xm:f>
              <xm:sqref>AM23</xm:sqref>
            </x14:sparkline>
            <x14:sparkline>
              <xm:f>'Overall Dashboard'!W24:AI24</xm:f>
              <xm:sqref>AM24</xm:sqref>
            </x14:sparkline>
            <x14:sparkline>
              <xm:f>'Overall Dashboard'!W25:AI25</xm:f>
              <xm:sqref>AM25</xm:sqref>
            </x14:sparkline>
            <x14:sparkline>
              <xm:f>'Overall Dashboard'!W26:AI26</xm:f>
              <xm:sqref>AM26</xm:sqref>
            </x14:sparkline>
            <x14:sparkline>
              <xm:f>'Overall Dashboard'!W27:AI27</xm:f>
              <xm:sqref>AM27</xm:sqref>
            </x14:sparkline>
            <x14:sparkline>
              <xm:f>'Overall Dashboard'!W28:AI28</xm:f>
              <xm:sqref>AM28</xm:sqref>
            </x14:sparkline>
            <x14:sparkline>
              <xm:f>'Overall Dashboard'!W29:AI29</xm:f>
              <xm:sqref>AM29</xm:sqref>
            </x14:sparkline>
            <x14:sparkline>
              <xm:f>'Overall Dashboard'!W31:AI31</xm:f>
              <xm:sqref>AM31</xm:sqref>
            </x14:sparkline>
            <x14:sparkline>
              <xm:f>'Overall Dashboard'!W32:AI32</xm:f>
              <xm:sqref>AM32</xm:sqref>
            </x14:sparkline>
            <x14:sparkline>
              <xm:f>'Overall Dashboard'!W33:AI33</xm:f>
              <xm:sqref>AM33</xm:sqref>
            </x14:sparkline>
            <x14:sparkline>
              <xm:f>'Overall Dashboard'!W34:AI34</xm:f>
              <xm:sqref>AM34</xm:sqref>
            </x14:sparkline>
            <x14:sparkline>
              <xm:f>'Overall Dashboard'!W35:AI35</xm:f>
              <xm:sqref>AM35</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'Overall Dashboard'!O48:U48</xm:f>
              <xm:sqref>AM48</xm:sqref>
            </x14:sparkline>
            <x14:sparkline>
              <xm:f>'Overall Dashboard'!O49:U49</xm:f>
              <xm:sqref>AM49</xm:sqref>
            </x14:sparkline>
            <x14:sparkline>
              <xm:f>'Overall Dashboard'!O50:U50</xm:f>
              <xm:sqref>AM50</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'Overall Dashboard'!O110:Z110</xm:f>
              <xm:sqref>AM110</xm:sqref>
            </x14:sparkline>
            <x14:sparkline>
              <xm:f>'Overall Dashboard'!O111:Z111</xm:f>
              <xm:sqref>AM111</xm:sqref>
            </x14:sparkline>
            <x14:sparkline>
              <xm:f>'Overall Dashboard'!O112:Z112</xm:f>
              <xm:sqref>AM112</xm:sqref>
            </x14:sparkline>
            <x14:sparkline>
              <xm:f>'Overall Dashboard'!O113:Z113</xm:f>
              <xm:sqref>AM113</xm:sqref>
            </x14:sparkline>
            <x14:sparkline>
              <xm:f>'Overall Dashboard'!O114:Z114</xm:f>
              <xm:sqref>AM114</xm:sqref>
            </x14:sparkline>
            <x14:sparkline>
              <xm:f>'Overall Dashboard'!O115:Z115</xm:f>
              <xm:sqref>AM115</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'Overall Dashboard'!X86:AI86</xm:f>
              <xm:sqref>AM86</xm:sqref>
            </x14:sparkline>
            <x14:sparkline>
              <xm:f>'Overall Dashboard'!X87:AI87</xm:f>
              <xm:sqref>AM87</xm:sqref>
            </x14:sparkline>
            <x14:sparkline>
              <xm:f>'Overall Dashboard'!X88:AI88</xm:f>
              <xm:sqref>AM88</xm:sqref>
            </x14:sparkline>
            <x14:sparkline>
              <xm:f>'Overall Dashboard'!X89:AI89</xm:f>
              <xm:sqref>AM89</xm:sqref>
            </x14:sparkline>
            <x14:sparkline>
              <xm:f>'Overall Dashboard'!X90:AI90</xm:f>
              <xm:sqref>AM90</xm:sqref>
            </x14:sparkline>
            <x14:sparkline>
              <xm:f>'Overall Dashboard'!X91:AI91</xm:f>
              <xm:sqref>AM91</xm:sqref>
            </x14:sparkline>
            <x14:sparkline>
              <xm:f>'Overall Dashboard'!X92:AI92</xm:f>
              <xm:sqref>AM92</xm:sqref>
            </x14:sparkline>
            <x14:sparkline>
              <xm:f>'Overall Dashboard'!X93:AI93</xm:f>
              <xm:sqref>AM93</xm:sqref>
            </x14:sparkline>
            <x14:sparkline>
              <xm:f>'Overall Dashboard'!X94:AI94</xm:f>
              <xm:sqref>AM94</xm:sqref>
            </x14:sparkline>
            <x14:sparkline>
              <xm:f>'Overall Dashboard'!X95:AI95</xm:f>
              <xm:sqref>AM95</xm:sqref>
            </x14:sparkline>
            <x14:sparkline>
              <xm:f>'Overall Dashboard'!X96:AI96</xm:f>
              <xm:sqref>AM96</xm:sqref>
            </x14:sparkline>
            <x14:sparkline>
              <xm:f>'Overall Dashboard'!X97:AI97</xm:f>
              <xm:sqref>AM97</xm:sqref>
            </x14:sparkline>
            <x14:sparkline>
              <xm:f>'Overall Dashboard'!X98:AI98</xm:f>
              <xm:sqref>AM98</xm:sqref>
            </x14:sparkline>
            <x14:sparkline>
              <xm:f>'Overall Dashboard'!X99:AI99</xm:f>
              <xm:sqref>AM99</xm:sqref>
            </x14:sparkline>
            <x14:sparkline>
              <xm:f>'Overall Dashboard'!X100:AI100</xm:f>
              <xm:sqref>AM100</xm:sqref>
            </x14:sparkline>
            <x14:sparkline>
              <xm:f>'Overall Dashboard'!X101:AI101</xm:f>
              <xm:sqref>AM101</xm:sqref>
            </x14:sparkline>
            <x14:sparkline>
              <xm:f>'Overall Dashboard'!X102:AI102</xm:f>
              <xm:sqref>AM102</xm:sqref>
            </x14:sparkline>
            <x14:sparkline>
              <xm:f>'Overall Dashboard'!X103:AI103</xm:f>
              <xm:sqref>AM103</xm:sqref>
            </x14:sparkline>
            <x14:sparkline>
              <xm:f>'Overall Dashboard'!X104:AI104</xm:f>
              <xm:sqref>AM104</xm:sqref>
            </x14:sparkline>
            <x14:sparkline>
              <xm:f>'Overall Dashboard'!X105:AI105</xm:f>
              <xm:sqref>AM105</xm:sqref>
            </x14:sparkline>
            <x14:sparkline>
              <xm:f>'Overall Dashboard'!X106:AI106</xm:f>
              <xm:sqref>AM106</xm:sqref>
            </x14:sparkline>
            <x14:sparkline>
              <xm:f>'Overall Dashboard'!X107:AI107</xm:f>
              <xm:sqref>AM107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'Overall Dashboard'!AA52:AI52</xm:f>
              <xm:sqref>AM52</xm:sqref>
            </x14:sparkline>
            <x14:sparkline>
              <xm:f>'Overall Dashboard'!AA53:AI53</xm:f>
              <xm:sqref>AM53</xm:sqref>
            </x14:sparkline>
            <x14:sparkline>
              <xm:f>'Overall Dashboard'!AA54:AI54</xm:f>
              <xm:sqref>AM54</xm:sqref>
            </x14:sparkline>
            <x14:sparkline>
              <xm:f>'Overall Dashboard'!AA55:AI55</xm:f>
              <xm:sqref>AM55</xm:sqref>
            </x14:sparkline>
            <x14:sparkline>
              <xm:f>'Overall Dashboard'!AA56:AI56</xm:f>
              <xm:sqref>AM56</xm:sqref>
            </x14:sparkline>
            <x14:sparkline>
              <xm:f>'Overall Dashboard'!AA57:AI57</xm:f>
              <xm:sqref>AM57</xm:sqref>
            </x14:sparkline>
            <x14:sparkline>
              <xm:f>'Overall Dashboard'!AA58:AI58</xm:f>
              <xm:sqref>AM58</xm:sqref>
            </x14:sparkline>
            <x14:sparkline>
              <xm:f>'Overall Dashboard'!AA59:AI59</xm:f>
              <xm:sqref>AM59</xm:sqref>
            </x14:sparkline>
            <x14:sparkline>
              <xm:f>'Overall Dashboard'!AA60:AI60</xm:f>
              <xm:sqref>AM60</xm:sqref>
            </x14:sparkline>
            <x14:sparkline>
              <xm:f>'Overall Dashboard'!AA61:AI61</xm:f>
              <xm:sqref>AM61</xm:sqref>
            </x14:sparkline>
            <x14:sparkline>
              <xm:f>'Overall Dashboard'!AA62:AI62</xm:f>
              <xm:sqref>AM62</xm:sqref>
            </x14:sparkline>
            <x14:sparkline>
              <xm:f>'Overall Dashboard'!AA63:AI63</xm:f>
              <xm:sqref>AM63</xm:sqref>
            </x14:sparkline>
            <x14:sparkline>
              <xm:f>'Overall Dashboard'!AA64:AI64</xm:f>
              <xm:sqref>AM64</xm:sqref>
            </x14:sparkline>
            <x14:sparkline>
              <xm:f>'Overall Dashboard'!AA66:AI66</xm:f>
              <xm:sqref>AM66</xm:sqref>
            </x14:sparkline>
            <x14:sparkline>
              <xm:f>'Overall Dashboard'!AA67:AI67</xm:f>
              <xm:sqref>AM67</xm:sqref>
            </x14:sparkline>
            <x14:sparkline>
              <xm:f>'Overall Dashboard'!AA68:AI68</xm:f>
              <xm:sqref>AM68</xm:sqref>
            </x14:sparkline>
            <x14:sparkline>
              <xm:f>'Overall Dashboard'!AA69:AI69</xm:f>
              <xm:sqref>AM69</xm:sqref>
            </x14:sparkline>
            <x14:sparkline>
              <xm:f>'Overall Dashboard'!V70:AG70</xm:f>
              <xm:sqref>AM70</xm:sqref>
            </x14:sparkline>
            <x14:sparkline>
              <xm:f>'Overall Dashboard'!AA71:AI71</xm:f>
              <xm:sqref>AM71</xm:sqref>
            </x14:sparkline>
            <x14:sparkline>
              <xm:f>'Overall Dashboard'!AA72:AI72</xm:f>
              <xm:sqref>AM72</xm:sqref>
            </x14:sparkline>
            <x14:sparkline>
              <xm:f>'Overall Dashboard'!AA73:AI73</xm:f>
              <xm:sqref>AM73</xm:sqref>
            </x14:sparkline>
            <x14:sparkline>
              <xm:f>'Overall Dashboard'!V74:AG74</xm:f>
              <xm:sqref>AM74</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'Overall Dashboard'!O51:U51</xm:f>
              <xm:sqref>AM51</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9"/>
  <sheetViews>
    <sheetView topLeftCell="F91" zoomScale="80" zoomScaleNormal="80" workbookViewId="0">
      <selection activeCell="AH106" sqref="AH106"/>
    </sheetView>
  </sheetViews>
  <sheetFormatPr defaultColWidth="9.140625" defaultRowHeight="15.75" x14ac:dyDescent="0.25"/>
  <cols>
    <col min="1" max="1" width="10" style="41" customWidth="1"/>
    <col min="2" max="2" width="9.140625" style="380"/>
    <col min="3" max="3" width="12.140625" style="63" customWidth="1"/>
    <col min="4" max="4" width="66.85546875" style="52" customWidth="1"/>
    <col min="5" max="5" width="15.42578125" style="63" bestFit="1" customWidth="1"/>
    <col min="6" max="6" width="8.5703125" style="49" customWidth="1"/>
    <col min="7" max="7" width="12.7109375" style="49" customWidth="1"/>
    <col min="8" max="9" width="13.42578125" style="49" hidden="1" customWidth="1"/>
    <col min="10" max="10" width="7.7109375" style="49" hidden="1" customWidth="1"/>
    <col min="11" max="11" width="8.5703125" style="49" hidden="1" customWidth="1"/>
    <col min="12" max="12" width="7.5703125" style="49" hidden="1" customWidth="1"/>
    <col min="13" max="13" width="8.5703125" style="49" hidden="1" customWidth="1"/>
    <col min="14" max="14" width="8" style="49" customWidth="1"/>
    <col min="15" max="15" width="9.140625" style="49" customWidth="1"/>
    <col min="16" max="16" width="9" style="49" customWidth="1"/>
    <col min="17" max="17" width="9.5703125" style="49" customWidth="1"/>
    <col min="18" max="18" width="9.140625" style="49" customWidth="1"/>
    <col min="19" max="19" width="9" style="49" customWidth="1"/>
    <col min="20" max="20" width="9.42578125" style="49" customWidth="1"/>
    <col min="21" max="21" width="8" style="49" customWidth="1"/>
    <col min="22" max="22" width="8.42578125" style="49" customWidth="1"/>
    <col min="23" max="28" width="8.7109375" style="49" customWidth="1"/>
    <col min="29" max="37" width="9.85546875" style="49" customWidth="1"/>
    <col min="38" max="38" width="25.140625" style="49" customWidth="1"/>
    <col min="39" max="39" width="17.85546875" style="41" bestFit="1" customWidth="1"/>
    <col min="40" max="40" width="8" style="41" customWidth="1"/>
    <col min="41" max="16384" width="9.140625" style="41"/>
  </cols>
  <sheetData>
    <row r="1" spans="1:40" s="47" customFormat="1" ht="50.25" customHeight="1" thickBot="1" x14ac:dyDescent="0.3">
      <c r="A1" s="312"/>
      <c r="B1" s="378"/>
      <c r="C1" s="112" t="s">
        <v>294</v>
      </c>
      <c r="D1" s="113" t="s">
        <v>1</v>
      </c>
      <c r="E1" s="114" t="s">
        <v>296</v>
      </c>
      <c r="F1" s="113" t="s">
        <v>46</v>
      </c>
      <c r="G1" s="115" t="s">
        <v>302</v>
      </c>
      <c r="H1" s="116">
        <v>42644</v>
      </c>
      <c r="I1" s="116">
        <v>42675</v>
      </c>
      <c r="J1" s="116">
        <v>42705</v>
      </c>
      <c r="K1" s="116">
        <v>42736</v>
      </c>
      <c r="L1" s="116">
        <v>42767</v>
      </c>
      <c r="M1" s="117">
        <v>42795</v>
      </c>
      <c r="N1" s="117">
        <v>42826</v>
      </c>
      <c r="O1" s="117">
        <v>42856</v>
      </c>
      <c r="P1" s="117">
        <v>42887</v>
      </c>
      <c r="Q1" s="117">
        <v>42917</v>
      </c>
      <c r="R1" s="117">
        <v>42948</v>
      </c>
      <c r="S1" s="117">
        <v>42979</v>
      </c>
      <c r="T1" s="117">
        <v>43009</v>
      </c>
      <c r="U1" s="117">
        <v>43040</v>
      </c>
      <c r="V1" s="117">
        <v>43070</v>
      </c>
      <c r="W1" s="145">
        <v>43101</v>
      </c>
      <c r="X1" s="145">
        <v>43132</v>
      </c>
      <c r="Y1" s="145">
        <v>43160</v>
      </c>
      <c r="Z1" s="145">
        <v>43191</v>
      </c>
      <c r="AA1" s="145">
        <v>43221</v>
      </c>
      <c r="AB1" s="145">
        <v>43252</v>
      </c>
      <c r="AC1" s="145">
        <v>43282</v>
      </c>
      <c r="AD1" s="145">
        <v>43313</v>
      </c>
      <c r="AE1" s="145">
        <v>43344</v>
      </c>
      <c r="AF1" s="145">
        <v>43374</v>
      </c>
      <c r="AG1" s="145">
        <v>43405</v>
      </c>
      <c r="AH1" s="145">
        <v>43435</v>
      </c>
      <c r="AI1" s="145">
        <v>43466</v>
      </c>
      <c r="AJ1" s="145">
        <v>43497</v>
      </c>
      <c r="AK1" s="145">
        <v>43525</v>
      </c>
      <c r="AL1" s="145" t="s">
        <v>242</v>
      </c>
      <c r="AM1" s="59"/>
      <c r="AN1" s="60"/>
    </row>
    <row r="2" spans="1:40" ht="31.5" x14ac:dyDescent="0.25">
      <c r="A2" s="99"/>
      <c r="B2" s="2363" t="s">
        <v>41</v>
      </c>
      <c r="C2" s="152" t="s">
        <v>293</v>
      </c>
      <c r="D2" s="66" t="s">
        <v>8</v>
      </c>
      <c r="E2" s="105" t="s">
        <v>301</v>
      </c>
      <c r="F2" s="83" t="s">
        <v>47</v>
      </c>
      <c r="G2" s="87"/>
      <c r="H2" s="87"/>
      <c r="I2" s="87"/>
      <c r="J2" s="87"/>
      <c r="K2" s="87"/>
      <c r="L2" s="87"/>
      <c r="M2" s="107">
        <v>102.94</v>
      </c>
      <c r="N2" s="107">
        <v>85.07</v>
      </c>
      <c r="O2" s="107">
        <v>75.64</v>
      </c>
      <c r="P2" s="107">
        <v>68.849999999999994</v>
      </c>
      <c r="Q2" s="107">
        <v>54.35</v>
      </c>
      <c r="R2" s="107">
        <v>54.69</v>
      </c>
      <c r="S2" s="107">
        <v>63.63</v>
      </c>
      <c r="T2" s="107">
        <v>67.37</v>
      </c>
      <c r="U2" s="107">
        <v>63.74</v>
      </c>
      <c r="V2" s="107">
        <v>67.87</v>
      </c>
      <c r="W2" s="55">
        <v>73.23</v>
      </c>
      <c r="X2" s="578">
        <v>77.09</v>
      </c>
      <c r="Y2" s="578">
        <v>62.73</v>
      </c>
      <c r="Z2" s="55">
        <v>67.41</v>
      </c>
      <c r="AA2" s="1374">
        <v>67.08</v>
      </c>
      <c r="AB2" s="55">
        <v>66.91</v>
      </c>
      <c r="AC2" s="1798">
        <v>70.650000000000006</v>
      </c>
      <c r="AD2" s="1798">
        <v>72.930000000000007</v>
      </c>
      <c r="AE2" s="1774">
        <v>79.02</v>
      </c>
      <c r="AF2" s="578">
        <v>76.27</v>
      </c>
      <c r="AG2" s="1754"/>
      <c r="AH2" s="1754"/>
      <c r="AI2" s="2119"/>
      <c r="AJ2" s="2135"/>
      <c r="AK2" s="2221"/>
      <c r="AL2" s="795"/>
      <c r="AM2" s="46"/>
      <c r="AN2" s="46"/>
    </row>
    <row r="3" spans="1:40" ht="31.5" x14ac:dyDescent="0.25">
      <c r="A3" s="99"/>
      <c r="B3" s="2422"/>
      <c r="C3" s="149" t="s">
        <v>293</v>
      </c>
      <c r="D3" s="242" t="s">
        <v>8</v>
      </c>
      <c r="E3" s="262" t="s">
        <v>297</v>
      </c>
      <c r="F3" s="438"/>
      <c r="G3" s="454"/>
      <c r="H3" s="454"/>
      <c r="I3" s="454"/>
      <c r="J3" s="454"/>
      <c r="K3" s="454"/>
      <c r="L3" s="454"/>
      <c r="M3" s="107"/>
      <c r="N3" s="50">
        <v>54.51</v>
      </c>
      <c r="O3" s="50">
        <v>40.99</v>
      </c>
      <c r="P3" s="50">
        <v>45.88</v>
      </c>
      <c r="Q3" s="50">
        <v>46.9</v>
      </c>
      <c r="R3" s="540"/>
      <c r="S3" s="50">
        <v>109.58</v>
      </c>
      <c r="T3" s="50">
        <v>49.13</v>
      </c>
      <c r="U3" s="540"/>
      <c r="V3" s="125">
        <v>63.32</v>
      </c>
      <c r="W3" s="792">
        <v>152.34</v>
      </c>
      <c r="X3" s="123">
        <v>88.08</v>
      </c>
      <c r="Y3" s="123">
        <v>235.9</v>
      </c>
      <c r="Z3" s="1340">
        <v>66.7</v>
      </c>
      <c r="AA3" s="1371">
        <v>0</v>
      </c>
      <c r="AB3" s="1340">
        <v>0</v>
      </c>
      <c r="AC3" s="1792">
        <v>87.28</v>
      </c>
      <c r="AD3" s="1792">
        <v>0</v>
      </c>
      <c r="AE3" s="1791">
        <v>219.73</v>
      </c>
      <c r="AF3" s="123">
        <v>0</v>
      </c>
      <c r="AG3" s="1754"/>
      <c r="AH3" s="1754"/>
      <c r="AI3" s="2119"/>
      <c r="AJ3" s="2135"/>
      <c r="AK3" s="2221"/>
      <c r="AL3" s="1472"/>
      <c r="AM3" s="46"/>
      <c r="AN3" s="46"/>
    </row>
    <row r="4" spans="1:40" x14ac:dyDescent="0.25">
      <c r="A4" s="99"/>
      <c r="B4" s="2364"/>
      <c r="C4" s="149" t="s">
        <v>295</v>
      </c>
      <c r="D4" s="53" t="s">
        <v>300</v>
      </c>
      <c r="E4" s="64" t="s">
        <v>297</v>
      </c>
      <c r="F4" s="51"/>
      <c r="G4" s="203"/>
      <c r="H4" s="51"/>
      <c r="I4" s="51"/>
      <c r="J4" s="51"/>
      <c r="K4" s="51"/>
      <c r="L4" s="51"/>
      <c r="M4" s="67"/>
      <c r="N4" s="2424" t="s">
        <v>479</v>
      </c>
      <c r="O4" s="2425"/>
      <c r="P4" s="2425"/>
      <c r="Q4" s="2425"/>
      <c r="R4" s="2425"/>
      <c r="S4" s="2425"/>
      <c r="T4" s="2425"/>
      <c r="U4" s="2426"/>
      <c r="V4" s="67">
        <v>1.1000000000000001E-3</v>
      </c>
      <c r="W4" s="56">
        <v>2.0999999999999999E-3</v>
      </c>
      <c r="X4" s="553">
        <v>1E-3</v>
      </c>
      <c r="Y4" s="553">
        <v>1.6999999999999999E-3</v>
      </c>
      <c r="Z4" s="56">
        <v>5.9999999999999995E-4</v>
      </c>
      <c r="AA4" s="945">
        <v>5.9999999999999995E-4</v>
      </c>
      <c r="AB4" s="56">
        <v>5.9999999999999995E-4</v>
      </c>
      <c r="AC4" s="945">
        <v>1.6999999999999999E-3</v>
      </c>
      <c r="AD4" s="945">
        <v>1.1000000000000001E-3</v>
      </c>
      <c r="AE4" s="1047">
        <v>4.0000000000000001E-3</v>
      </c>
      <c r="AF4" s="553">
        <v>1E-3</v>
      </c>
      <c r="AG4" s="56">
        <v>1.5E-3</v>
      </c>
      <c r="AH4" s="56">
        <v>5.0000000000000001E-4</v>
      </c>
      <c r="AI4" s="2261"/>
      <c r="AJ4" s="2261"/>
      <c r="AK4" s="2261"/>
      <c r="AL4" s="1472"/>
      <c r="AM4" s="46"/>
      <c r="AN4" s="46"/>
    </row>
    <row r="5" spans="1:40" ht="31.5" x14ac:dyDescent="0.25">
      <c r="A5" s="99"/>
      <c r="B5" s="2364"/>
      <c r="C5" s="149" t="s">
        <v>293</v>
      </c>
      <c r="D5" s="53" t="s">
        <v>298</v>
      </c>
      <c r="E5" s="64" t="s">
        <v>301</v>
      </c>
      <c r="F5" s="51"/>
      <c r="G5" s="61"/>
      <c r="H5" s="61"/>
      <c r="I5" s="61"/>
      <c r="J5" s="61"/>
      <c r="K5" s="61"/>
      <c r="L5" s="61"/>
      <c r="M5" s="55">
        <v>102.47</v>
      </c>
      <c r="N5" s="50">
        <v>83.6</v>
      </c>
      <c r="O5" s="50">
        <v>74.09</v>
      </c>
      <c r="P5" s="50">
        <v>68.540000000000006</v>
      </c>
      <c r="Q5" s="50">
        <v>53.31</v>
      </c>
      <c r="R5" s="50">
        <v>53.87</v>
      </c>
      <c r="S5" s="50">
        <v>63.64</v>
      </c>
      <c r="T5" s="50">
        <v>68.3</v>
      </c>
      <c r="U5" s="50">
        <v>64.55</v>
      </c>
      <c r="V5" s="50">
        <v>73.92</v>
      </c>
      <c r="W5" s="792">
        <v>63.06</v>
      </c>
      <c r="X5" s="123">
        <v>69.790000000000006</v>
      </c>
      <c r="Y5" s="123">
        <v>65.31</v>
      </c>
      <c r="Z5" s="1340">
        <v>66.3</v>
      </c>
      <c r="AA5" s="1371">
        <v>65.63</v>
      </c>
      <c r="AB5" s="1340">
        <v>64.599999999999994</v>
      </c>
      <c r="AC5" s="1792">
        <v>68.41</v>
      </c>
      <c r="AD5" s="1792">
        <v>70.38</v>
      </c>
      <c r="AE5" s="1791">
        <v>76.66</v>
      </c>
      <c r="AF5" s="123">
        <v>79.180000000000007</v>
      </c>
      <c r="AG5" s="1754"/>
      <c r="AH5" s="1754"/>
      <c r="AI5" s="2119"/>
      <c r="AJ5" s="2135"/>
      <c r="AK5" s="2221"/>
      <c r="AL5" s="1472"/>
      <c r="AM5" s="46"/>
      <c r="AN5" s="46"/>
    </row>
    <row r="6" spans="1:40" ht="32.25" thickBot="1" x14ac:dyDescent="0.3">
      <c r="A6" s="99"/>
      <c r="B6" s="2364"/>
      <c r="C6" s="149" t="s">
        <v>293</v>
      </c>
      <c r="D6" s="53" t="s">
        <v>299</v>
      </c>
      <c r="E6" s="64" t="s">
        <v>301</v>
      </c>
      <c r="F6" s="51"/>
      <c r="G6" s="61"/>
      <c r="H6" s="61"/>
      <c r="I6" s="61"/>
      <c r="J6" s="61"/>
      <c r="K6" s="61"/>
      <c r="L6" s="61"/>
      <c r="M6" s="55">
        <v>121.24</v>
      </c>
      <c r="N6" s="50">
        <v>121.24</v>
      </c>
      <c r="O6" s="50">
        <v>110.31</v>
      </c>
      <c r="P6" s="50">
        <v>90.71</v>
      </c>
      <c r="Q6" s="50">
        <v>91.57</v>
      </c>
      <c r="R6" s="50">
        <v>92.7</v>
      </c>
      <c r="S6" s="50">
        <v>98.2</v>
      </c>
      <c r="T6" s="50">
        <v>169.41</v>
      </c>
      <c r="U6" s="50">
        <v>168.05</v>
      </c>
      <c r="V6" s="50">
        <v>151.88</v>
      </c>
      <c r="W6" s="792">
        <v>159.57</v>
      </c>
      <c r="X6" s="123">
        <v>163.51</v>
      </c>
      <c r="Y6" s="123">
        <v>85.57</v>
      </c>
      <c r="Z6" s="1340">
        <v>87.83</v>
      </c>
      <c r="AA6" s="1371">
        <v>94.1</v>
      </c>
      <c r="AB6" s="1340">
        <v>117.26</v>
      </c>
      <c r="AC6" s="1792">
        <v>126.83</v>
      </c>
      <c r="AD6" s="1792">
        <v>128.88</v>
      </c>
      <c r="AE6" s="1791">
        <v>125.49</v>
      </c>
      <c r="AF6" s="123">
        <v>0</v>
      </c>
      <c r="AG6" s="1754"/>
      <c r="AH6" s="1754"/>
      <c r="AI6" s="2119"/>
      <c r="AJ6" s="2135"/>
      <c r="AK6" s="2221"/>
      <c r="AL6" s="1472"/>
      <c r="AM6" s="46"/>
      <c r="AN6" s="46"/>
    </row>
    <row r="7" spans="1:40" ht="32.25" hidden="1" thickBot="1" x14ac:dyDescent="0.3">
      <c r="A7" s="99"/>
      <c r="B7" s="2364"/>
      <c r="C7" s="149" t="s">
        <v>293</v>
      </c>
      <c r="D7" s="53" t="s">
        <v>9</v>
      </c>
      <c r="E7" s="64" t="s">
        <v>301</v>
      </c>
      <c r="F7" s="51" t="s">
        <v>47</v>
      </c>
      <c r="G7" s="61"/>
      <c r="H7" s="61"/>
      <c r="I7" s="61"/>
      <c r="J7" s="61"/>
      <c r="K7" s="61"/>
      <c r="L7" s="61"/>
      <c r="M7" s="55">
        <v>88.09</v>
      </c>
      <c r="N7" s="55">
        <v>87.57</v>
      </c>
      <c r="O7" s="55">
        <v>86.31</v>
      </c>
      <c r="P7" s="55">
        <v>85.98</v>
      </c>
      <c r="Q7" s="55">
        <v>85.78</v>
      </c>
      <c r="R7" s="55">
        <v>84.75</v>
      </c>
      <c r="S7" s="55">
        <v>84.37</v>
      </c>
      <c r="T7" s="203"/>
      <c r="U7" s="203"/>
      <c r="V7" s="203"/>
      <c r="W7" s="234"/>
      <c r="X7" s="806"/>
      <c r="Y7" s="869"/>
      <c r="Z7" s="853"/>
      <c r="AA7" s="464"/>
      <c r="AB7" s="973"/>
      <c r="AC7" s="464"/>
      <c r="AD7" s="464"/>
      <c r="AE7" s="1510"/>
      <c r="AF7" s="1518"/>
      <c r="AG7" s="1516"/>
      <c r="AH7" s="1767"/>
      <c r="AI7" s="464"/>
      <c r="AJ7" s="464"/>
      <c r="AK7" s="464"/>
      <c r="AL7" s="1472"/>
      <c r="AM7" s="46"/>
      <c r="AN7" s="46"/>
    </row>
    <row r="8" spans="1:40" ht="32.25" hidden="1" thickBot="1" x14ac:dyDescent="0.3">
      <c r="A8" s="99"/>
      <c r="B8" s="2364"/>
      <c r="C8" s="149" t="s">
        <v>293</v>
      </c>
      <c r="D8" s="53" t="s">
        <v>10</v>
      </c>
      <c r="E8" s="64" t="s">
        <v>301</v>
      </c>
      <c r="F8" s="51" t="s">
        <v>47</v>
      </c>
      <c r="G8" s="61"/>
      <c r="H8" s="61"/>
      <c r="I8" s="61"/>
      <c r="J8" s="61"/>
      <c r="K8" s="61"/>
      <c r="L8" s="61"/>
      <c r="M8" s="58">
        <v>104.2</v>
      </c>
      <c r="N8" s="203"/>
      <c r="O8" s="203"/>
      <c r="P8" s="203"/>
      <c r="Q8" s="203"/>
      <c r="R8" s="203"/>
      <c r="S8" s="203"/>
      <c r="T8" s="203"/>
      <c r="U8" s="203"/>
      <c r="V8" s="203"/>
      <c r="W8" s="234"/>
      <c r="X8" s="806"/>
      <c r="Y8" s="869"/>
      <c r="Z8" s="853"/>
      <c r="AA8" s="464"/>
      <c r="AB8" s="973"/>
      <c r="AC8" s="464"/>
      <c r="AD8" s="464"/>
      <c r="AE8" s="1510"/>
      <c r="AF8" s="1518"/>
      <c r="AG8" s="1516"/>
      <c r="AH8" s="1767"/>
      <c r="AI8" s="464"/>
      <c r="AJ8" s="464"/>
      <c r="AK8" s="464"/>
      <c r="AL8" s="1472"/>
      <c r="AM8" s="46"/>
      <c r="AN8" s="46"/>
    </row>
    <row r="9" spans="1:40" ht="32.25" hidden="1" thickBot="1" x14ac:dyDescent="0.3">
      <c r="A9" s="99"/>
      <c r="B9" s="2364"/>
      <c r="C9" s="149" t="s">
        <v>293</v>
      </c>
      <c r="D9" s="53" t="s">
        <v>21</v>
      </c>
      <c r="E9" s="64" t="s">
        <v>301</v>
      </c>
      <c r="F9" s="51" t="s">
        <v>47</v>
      </c>
      <c r="G9" s="61"/>
      <c r="H9" s="61"/>
      <c r="I9" s="61"/>
      <c r="J9" s="61"/>
      <c r="K9" s="61"/>
      <c r="L9" s="61"/>
      <c r="M9" s="57">
        <v>104</v>
      </c>
      <c r="N9" s="233">
        <v>103</v>
      </c>
      <c r="O9" s="233">
        <v>101</v>
      </c>
      <c r="P9" s="233">
        <v>101</v>
      </c>
      <c r="Q9" s="233">
        <v>100</v>
      </c>
      <c r="R9" s="232">
        <v>99</v>
      </c>
      <c r="S9" s="203"/>
      <c r="T9" s="203"/>
      <c r="U9" s="203"/>
      <c r="V9" s="203"/>
      <c r="W9" s="234"/>
      <c r="X9" s="806"/>
      <c r="Y9" s="869"/>
      <c r="Z9" s="853"/>
      <c r="AA9" s="464"/>
      <c r="AB9" s="973"/>
      <c r="AC9" s="464"/>
      <c r="AD9" s="464"/>
      <c r="AE9" s="1510"/>
      <c r="AF9" s="1518"/>
      <c r="AG9" s="1516"/>
      <c r="AH9" s="1767"/>
      <c r="AI9" s="464"/>
      <c r="AJ9" s="464"/>
      <c r="AK9" s="464"/>
      <c r="AL9" s="1472"/>
      <c r="AM9" s="46"/>
      <c r="AN9" s="46"/>
    </row>
    <row r="10" spans="1:40" ht="32.25" hidden="1" thickBot="1" x14ac:dyDescent="0.3">
      <c r="A10" s="99"/>
      <c r="B10" s="2364"/>
      <c r="C10" s="149" t="s">
        <v>293</v>
      </c>
      <c r="D10" s="53" t="s">
        <v>22</v>
      </c>
      <c r="E10" s="64" t="s">
        <v>301</v>
      </c>
      <c r="F10" s="51" t="s">
        <v>47</v>
      </c>
      <c r="G10" s="61"/>
      <c r="H10" s="61"/>
      <c r="I10" s="61"/>
      <c r="J10" s="61"/>
      <c r="K10" s="61"/>
      <c r="L10" s="61"/>
      <c r="M10" s="57">
        <v>111</v>
      </c>
      <c r="N10" s="233">
        <v>109</v>
      </c>
      <c r="O10" s="232">
        <v>107</v>
      </c>
      <c r="P10" s="233">
        <v>109</v>
      </c>
      <c r="Q10" s="233">
        <v>109</v>
      </c>
      <c r="R10" s="232">
        <v>107</v>
      </c>
      <c r="S10" s="203"/>
      <c r="T10" s="203"/>
      <c r="U10" s="203"/>
      <c r="V10" s="203"/>
      <c r="W10" s="234"/>
      <c r="X10" s="806"/>
      <c r="Y10" s="869"/>
      <c r="Z10" s="853"/>
      <c r="AA10" s="464"/>
      <c r="AB10" s="973"/>
      <c r="AC10" s="464"/>
      <c r="AD10" s="464"/>
      <c r="AE10" s="1510"/>
      <c r="AF10" s="1518"/>
      <c r="AG10" s="1516"/>
      <c r="AH10" s="1767"/>
      <c r="AI10" s="464"/>
      <c r="AJ10" s="464"/>
      <c r="AK10" s="464"/>
      <c r="AL10" s="1472"/>
      <c r="AM10" s="46"/>
      <c r="AN10" s="46"/>
    </row>
    <row r="11" spans="1:40" ht="32.25" hidden="1" thickBot="1" x14ac:dyDescent="0.3">
      <c r="A11" s="99"/>
      <c r="B11" s="2364"/>
      <c r="C11" s="149" t="s">
        <v>293</v>
      </c>
      <c r="D11" s="53" t="s">
        <v>23</v>
      </c>
      <c r="E11" s="64" t="s">
        <v>301</v>
      </c>
      <c r="F11" s="51" t="s">
        <v>47</v>
      </c>
      <c r="G11" s="61"/>
      <c r="H11" s="61"/>
      <c r="I11" s="61"/>
      <c r="J11" s="61"/>
      <c r="K11" s="61"/>
      <c r="L11" s="61"/>
      <c r="M11" s="58">
        <v>96.73</v>
      </c>
      <c r="N11" s="55">
        <v>94.2</v>
      </c>
      <c r="O11" s="55">
        <v>94.46</v>
      </c>
      <c r="P11" s="55">
        <v>93.49</v>
      </c>
      <c r="Q11" s="55">
        <v>92.86</v>
      </c>
      <c r="R11" s="55">
        <v>91.98</v>
      </c>
      <c r="S11" s="55">
        <v>86.69</v>
      </c>
      <c r="T11" s="62"/>
      <c r="U11" s="62"/>
      <c r="V11" s="203"/>
      <c r="W11" s="234"/>
      <c r="X11" s="806"/>
      <c r="Y11" s="869"/>
      <c r="Z11" s="853"/>
      <c r="AA11" s="464"/>
      <c r="AB11" s="973"/>
      <c r="AC11" s="464"/>
      <c r="AD11" s="464"/>
      <c r="AE11" s="1510"/>
      <c r="AF11" s="1518"/>
      <c r="AG11" s="1516"/>
      <c r="AH11" s="1767"/>
      <c r="AI11" s="464"/>
      <c r="AJ11" s="464"/>
      <c r="AK11" s="464"/>
      <c r="AL11" s="1472"/>
      <c r="AM11" s="46"/>
      <c r="AN11" s="46"/>
    </row>
    <row r="12" spans="1:40" ht="32.25" hidden="1" thickBot="1" x14ac:dyDescent="0.3">
      <c r="A12" s="99"/>
      <c r="B12" s="2364"/>
      <c r="C12" s="149" t="s">
        <v>293</v>
      </c>
      <c r="D12" s="53" t="s">
        <v>25</v>
      </c>
      <c r="E12" s="64" t="s">
        <v>301</v>
      </c>
      <c r="F12" s="51" t="s">
        <v>47</v>
      </c>
      <c r="G12" s="61"/>
      <c r="H12" s="61"/>
      <c r="I12" s="61"/>
      <c r="J12" s="61"/>
      <c r="K12" s="61"/>
      <c r="L12" s="61"/>
      <c r="M12" s="51"/>
      <c r="N12" s="51"/>
      <c r="O12" s="51"/>
      <c r="P12" s="51"/>
      <c r="Q12" s="51"/>
      <c r="R12" s="51"/>
      <c r="S12" s="55">
        <v>87.01</v>
      </c>
      <c r="T12" s="62"/>
      <c r="U12" s="62"/>
      <c r="V12" s="203"/>
      <c r="W12" s="234"/>
      <c r="X12" s="806"/>
      <c r="Y12" s="869"/>
      <c r="Z12" s="853"/>
      <c r="AA12" s="464"/>
      <c r="AB12" s="973"/>
      <c r="AC12" s="464"/>
      <c r="AD12" s="464"/>
      <c r="AE12" s="1510"/>
      <c r="AF12" s="1518"/>
      <c r="AG12" s="1516"/>
      <c r="AH12" s="1767"/>
      <c r="AI12" s="464"/>
      <c r="AJ12" s="464"/>
      <c r="AK12" s="464"/>
      <c r="AL12" s="1472"/>
      <c r="AM12" s="46"/>
      <c r="AN12" s="46"/>
    </row>
    <row r="13" spans="1:40" ht="32.25" hidden="1" thickBot="1" x14ac:dyDescent="0.3">
      <c r="A13" s="99"/>
      <c r="B13" s="2364"/>
      <c r="C13" s="149" t="s">
        <v>293</v>
      </c>
      <c r="D13" s="53" t="s">
        <v>15</v>
      </c>
      <c r="E13" s="64" t="s">
        <v>301</v>
      </c>
      <c r="F13" s="51" t="s">
        <v>132</v>
      </c>
      <c r="G13" s="61"/>
      <c r="H13" s="61"/>
      <c r="I13" s="61"/>
      <c r="J13" s="61"/>
      <c r="K13" s="61"/>
      <c r="L13" s="61"/>
      <c r="M13" s="51"/>
      <c r="N13" s="51"/>
      <c r="O13" s="233">
        <v>0.22</v>
      </c>
      <c r="P13" s="203"/>
      <c r="Q13" s="203"/>
      <c r="R13" s="203"/>
      <c r="S13" s="203"/>
      <c r="T13" s="203"/>
      <c r="U13" s="203"/>
      <c r="V13" s="203"/>
      <c r="W13" s="234"/>
      <c r="X13" s="806"/>
      <c r="Y13" s="869"/>
      <c r="Z13" s="853"/>
      <c r="AA13" s="464"/>
      <c r="AB13" s="973"/>
      <c r="AC13" s="464"/>
      <c r="AD13" s="464"/>
      <c r="AE13" s="1510"/>
      <c r="AF13" s="1518"/>
      <c r="AG13" s="1516"/>
      <c r="AH13" s="1767"/>
      <c r="AI13" s="464"/>
      <c r="AJ13" s="464"/>
      <c r="AK13" s="464"/>
      <c r="AL13" s="1472"/>
      <c r="AM13" s="46"/>
      <c r="AN13" s="46"/>
    </row>
    <row r="14" spans="1:40" ht="32.25" hidden="1" thickBot="1" x14ac:dyDescent="0.3">
      <c r="A14" s="99"/>
      <c r="B14" s="2364"/>
      <c r="C14" s="149" t="s">
        <v>293</v>
      </c>
      <c r="D14" s="53" t="s">
        <v>45</v>
      </c>
      <c r="E14" s="64" t="s">
        <v>301</v>
      </c>
      <c r="F14" s="51" t="s">
        <v>47</v>
      </c>
      <c r="G14" s="61"/>
      <c r="H14" s="61"/>
      <c r="I14" s="61"/>
      <c r="J14" s="61"/>
      <c r="K14" s="61"/>
      <c r="L14" s="61"/>
      <c r="M14" s="51"/>
      <c r="N14" s="51"/>
      <c r="O14" s="51"/>
      <c r="P14" s="51"/>
      <c r="Q14" s="55">
        <v>72.66</v>
      </c>
      <c r="R14" s="203"/>
      <c r="S14" s="203"/>
      <c r="T14" s="203"/>
      <c r="U14" s="203"/>
      <c r="V14" s="203"/>
      <c r="W14" s="234"/>
      <c r="X14" s="806"/>
      <c r="Y14" s="869"/>
      <c r="Z14" s="853"/>
      <c r="AA14" s="464"/>
      <c r="AB14" s="973"/>
      <c r="AC14" s="464"/>
      <c r="AD14" s="464"/>
      <c r="AE14" s="1510"/>
      <c r="AF14" s="1518"/>
      <c r="AG14" s="1516"/>
      <c r="AH14" s="1767"/>
      <c r="AI14" s="464"/>
      <c r="AJ14" s="464"/>
      <c r="AK14" s="464"/>
      <c r="AL14" s="1472"/>
      <c r="AM14" s="46"/>
      <c r="AN14" s="46"/>
    </row>
    <row r="15" spans="1:40" ht="32.25" hidden="1" thickBot="1" x14ac:dyDescent="0.3">
      <c r="A15" s="99"/>
      <c r="B15" s="2364"/>
      <c r="C15" s="149" t="s">
        <v>293</v>
      </c>
      <c r="D15" s="53" t="s">
        <v>193</v>
      </c>
      <c r="E15" s="64" t="s">
        <v>301</v>
      </c>
      <c r="F15" s="51" t="s">
        <v>47</v>
      </c>
      <c r="G15" s="61"/>
      <c r="H15" s="61"/>
      <c r="I15" s="61"/>
      <c r="J15" s="61"/>
      <c r="K15" s="61"/>
      <c r="L15" s="61"/>
      <c r="M15" s="51"/>
      <c r="N15" s="51"/>
      <c r="O15" s="51"/>
      <c r="P15" s="51"/>
      <c r="Q15" s="51"/>
      <c r="R15" s="232">
        <v>90.67</v>
      </c>
      <c r="S15" s="203"/>
      <c r="T15" s="203"/>
      <c r="U15" s="203"/>
      <c r="V15" s="203"/>
      <c r="W15" s="234"/>
      <c r="X15" s="806"/>
      <c r="Y15" s="869"/>
      <c r="Z15" s="853"/>
      <c r="AA15" s="464"/>
      <c r="AB15" s="973"/>
      <c r="AC15" s="464"/>
      <c r="AD15" s="464"/>
      <c r="AE15" s="1510"/>
      <c r="AF15" s="1518"/>
      <c r="AG15" s="1516"/>
      <c r="AH15" s="1767"/>
      <c r="AI15" s="464"/>
      <c r="AJ15" s="464"/>
      <c r="AK15" s="464"/>
      <c r="AL15" s="1472"/>
      <c r="AM15" s="46"/>
      <c r="AN15" s="46"/>
    </row>
    <row r="16" spans="1:40" ht="23.25" hidden="1" thickBot="1" x14ac:dyDescent="0.3">
      <c r="A16" s="99"/>
      <c r="B16" s="2423"/>
      <c r="C16" s="153" t="s">
        <v>295</v>
      </c>
      <c r="D16" s="102" t="s">
        <v>42</v>
      </c>
      <c r="E16" s="106" t="s">
        <v>297</v>
      </c>
      <c r="F16" s="96" t="s">
        <v>48</v>
      </c>
      <c r="G16" s="331"/>
      <c r="H16" s="111">
        <f>H18/H17</f>
        <v>0.66265060240963858</v>
      </c>
      <c r="I16" s="111">
        <f>I18/I17</f>
        <v>0.65540540540540537</v>
      </c>
      <c r="J16" s="111">
        <f>J18/J17</f>
        <v>0.48404255319148937</v>
      </c>
      <c r="K16" s="111"/>
      <c r="L16" s="111"/>
      <c r="M16" s="111"/>
      <c r="N16" s="466" t="s">
        <v>542</v>
      </c>
      <c r="O16" s="466" t="s">
        <v>542</v>
      </c>
      <c r="P16" s="466" t="s">
        <v>542</v>
      </c>
      <c r="Q16" s="466" t="s">
        <v>542</v>
      </c>
      <c r="R16" s="466" t="s">
        <v>542</v>
      </c>
      <c r="S16" s="466" t="s">
        <v>542</v>
      </c>
      <c r="T16" s="466" t="s">
        <v>542</v>
      </c>
      <c r="U16" s="466" t="s">
        <v>542</v>
      </c>
      <c r="V16" s="466" t="s">
        <v>542</v>
      </c>
      <c r="W16" s="466" t="s">
        <v>542</v>
      </c>
      <c r="X16" s="812"/>
      <c r="Y16" s="812"/>
      <c r="Z16" s="466"/>
      <c r="AA16" s="946"/>
      <c r="AB16" s="466"/>
      <c r="AC16" s="946"/>
      <c r="AD16" s="946"/>
      <c r="AE16" s="1561"/>
      <c r="AF16" s="812"/>
      <c r="AG16" s="466"/>
      <c r="AH16" s="466"/>
      <c r="AI16" s="946"/>
      <c r="AJ16" s="946"/>
      <c r="AK16" s="946"/>
      <c r="AL16" s="1472"/>
      <c r="AM16" s="46"/>
      <c r="AN16" s="46"/>
    </row>
    <row r="17" spans="1:40" ht="15.75" hidden="1" customHeight="1" x14ac:dyDescent="0.25">
      <c r="A17" s="99"/>
      <c r="B17" s="175"/>
      <c r="C17" s="152"/>
      <c r="D17" s="66" t="s">
        <v>317</v>
      </c>
      <c r="E17" s="105"/>
      <c r="F17" s="83"/>
      <c r="G17" s="83">
        <f>SUM(H17:S17)</f>
        <v>1979</v>
      </c>
      <c r="H17" s="83">
        <v>166</v>
      </c>
      <c r="I17" s="83">
        <v>148</v>
      </c>
      <c r="J17" s="109">
        <v>188</v>
      </c>
      <c r="K17" s="109">
        <v>231</v>
      </c>
      <c r="L17" s="109">
        <v>206</v>
      </c>
      <c r="M17" s="109">
        <v>153</v>
      </c>
      <c r="N17" s="125">
        <v>158</v>
      </c>
      <c r="O17" s="125">
        <v>149</v>
      </c>
      <c r="P17" s="125">
        <v>148</v>
      </c>
      <c r="Q17" s="125">
        <v>150</v>
      </c>
      <c r="R17" s="125">
        <v>138</v>
      </c>
      <c r="S17" s="125">
        <v>144</v>
      </c>
      <c r="T17" s="83"/>
      <c r="U17" s="83"/>
      <c r="V17" s="87"/>
      <c r="W17" s="464"/>
      <c r="X17" s="809"/>
      <c r="Y17" s="869"/>
      <c r="Z17" s="853"/>
      <c r="AA17" s="464"/>
      <c r="AB17" s="973"/>
      <c r="AC17" s="464"/>
      <c r="AD17" s="464"/>
      <c r="AE17" s="1510"/>
      <c r="AF17" s="1518"/>
      <c r="AG17" s="1516"/>
      <c r="AH17" s="1767"/>
      <c r="AI17" s="464"/>
      <c r="AJ17" s="464"/>
      <c r="AK17" s="464"/>
      <c r="AL17" s="1472"/>
      <c r="AM17" s="46"/>
      <c r="AN17" s="46"/>
    </row>
    <row r="18" spans="1:40" ht="15.75" hidden="1" customHeight="1" x14ac:dyDescent="0.25">
      <c r="A18" s="99"/>
      <c r="B18" s="162"/>
      <c r="C18" s="151"/>
      <c r="D18" s="68" t="s">
        <v>318</v>
      </c>
      <c r="E18" s="103"/>
      <c r="F18" s="85"/>
      <c r="G18" s="85">
        <f>SUM(H18:S18)</f>
        <v>1172</v>
      </c>
      <c r="H18" s="85">
        <v>110</v>
      </c>
      <c r="I18" s="85">
        <v>97</v>
      </c>
      <c r="J18" s="108">
        <v>91</v>
      </c>
      <c r="K18" s="108">
        <v>106</v>
      </c>
      <c r="L18" s="108">
        <v>110</v>
      </c>
      <c r="M18" s="108">
        <v>60</v>
      </c>
      <c r="N18" s="202">
        <v>115</v>
      </c>
      <c r="O18" s="202">
        <v>102</v>
      </c>
      <c r="P18" s="202">
        <v>116</v>
      </c>
      <c r="Q18" s="202">
        <v>92</v>
      </c>
      <c r="R18" s="202">
        <v>86</v>
      </c>
      <c r="S18" s="202">
        <v>87</v>
      </c>
      <c r="T18" s="85"/>
      <c r="U18" s="85"/>
      <c r="V18" s="91"/>
      <c r="W18" s="465"/>
      <c r="X18" s="813"/>
      <c r="Y18" s="869"/>
      <c r="Z18" s="853"/>
      <c r="AA18" s="465"/>
      <c r="AB18" s="973"/>
      <c r="AC18" s="465"/>
      <c r="AD18" s="465"/>
      <c r="AE18" s="813"/>
      <c r="AF18" s="1518"/>
      <c r="AG18" s="1516"/>
      <c r="AH18" s="1767"/>
      <c r="AI18" s="464"/>
      <c r="AJ18" s="464"/>
      <c r="AK18" s="464"/>
      <c r="AL18" s="1472"/>
      <c r="AM18" s="46"/>
      <c r="AN18" s="46"/>
    </row>
    <row r="19" spans="1:40" ht="30.75" thickBot="1" x14ac:dyDescent="0.3">
      <c r="A19" s="99"/>
      <c r="B19" s="2438" t="s">
        <v>123</v>
      </c>
      <c r="C19" s="649" t="s">
        <v>293</v>
      </c>
      <c r="D19" s="318" t="s">
        <v>483</v>
      </c>
      <c r="E19" s="64" t="s">
        <v>297</v>
      </c>
      <c r="F19" s="319" t="s">
        <v>429</v>
      </c>
      <c r="G19" s="323">
        <v>3.0300000000000001E-2</v>
      </c>
      <c r="H19" s="51"/>
      <c r="I19" s="51"/>
      <c r="J19" s="320"/>
      <c r="K19" s="320"/>
      <c r="L19" s="320"/>
      <c r="M19" s="320"/>
      <c r="N19" s="323">
        <v>3.9199999999999999E-2</v>
      </c>
      <c r="O19" s="323">
        <v>2.5899999999999999E-2</v>
      </c>
      <c r="P19" s="323">
        <v>1.2500000000000001E-2</v>
      </c>
      <c r="Q19" s="323">
        <v>2.7E-2</v>
      </c>
      <c r="R19" s="323">
        <v>2.18E-2</v>
      </c>
      <c r="S19" s="463">
        <v>4.36E-2</v>
      </c>
      <c r="T19" s="323">
        <v>3.0599999999999999E-2</v>
      </c>
      <c r="U19" s="323">
        <v>3.0200000000000001E-2</v>
      </c>
      <c r="V19" s="323">
        <v>2.8199999999999999E-2</v>
      </c>
      <c r="W19" s="323">
        <v>2.8199999999999999E-2</v>
      </c>
      <c r="X19" s="1799">
        <v>2.8199999999999999E-2</v>
      </c>
      <c r="Y19" s="1799">
        <v>2.5700000000000001E-2</v>
      </c>
      <c r="Z19" s="1799">
        <v>2.4899999999999999E-2</v>
      </c>
      <c r="AA19" s="323">
        <v>2.53E-2</v>
      </c>
      <c r="AB19" s="323">
        <v>2.5899999999999999E-2</v>
      </c>
      <c r="AC19" s="323">
        <v>2.5899999999999999E-2</v>
      </c>
      <c r="AD19" s="1754"/>
      <c r="AE19" s="676"/>
      <c r="AF19" s="676"/>
      <c r="AG19" s="1754"/>
      <c r="AH19" s="1754"/>
      <c r="AI19" s="2119"/>
      <c r="AJ19" s="2135"/>
      <c r="AK19" s="2221"/>
      <c r="AL19" s="1472"/>
      <c r="AM19" s="46"/>
      <c r="AN19" s="46"/>
    </row>
    <row r="20" spans="1:40" ht="30" x14ac:dyDescent="0.25">
      <c r="A20" s="99"/>
      <c r="B20" s="2439"/>
      <c r="C20" s="649" t="s">
        <v>293</v>
      </c>
      <c r="D20" s="318" t="s">
        <v>484</v>
      </c>
      <c r="E20" s="64" t="s">
        <v>297</v>
      </c>
      <c r="F20" s="319"/>
      <c r="G20" s="328">
        <v>99.06</v>
      </c>
      <c r="H20" s="51"/>
      <c r="I20" s="51"/>
      <c r="J20" s="320"/>
      <c r="K20" s="320"/>
      <c r="L20" s="320"/>
      <c r="M20" s="320"/>
      <c r="N20" s="50">
        <v>120.99</v>
      </c>
      <c r="O20" s="50">
        <v>80.150000000000006</v>
      </c>
      <c r="P20" s="50">
        <v>38.82</v>
      </c>
      <c r="Q20" s="50">
        <v>83.73</v>
      </c>
      <c r="R20" s="50">
        <v>67.37</v>
      </c>
      <c r="S20" s="50">
        <v>134.31</v>
      </c>
      <c r="T20" s="1756">
        <v>103.62</v>
      </c>
      <c r="U20" s="1756">
        <v>102.21</v>
      </c>
      <c r="V20" s="1756">
        <v>95.01</v>
      </c>
      <c r="W20" s="1756">
        <v>94.99</v>
      </c>
      <c r="X20" s="123">
        <v>94.61</v>
      </c>
      <c r="Y20" s="123">
        <v>86.36</v>
      </c>
      <c r="Z20" s="123">
        <v>83.4</v>
      </c>
      <c r="AA20" s="1756">
        <v>84.59</v>
      </c>
      <c r="AB20" s="1756">
        <v>86.08</v>
      </c>
      <c r="AC20" s="1756">
        <v>85.93</v>
      </c>
      <c r="AD20" s="1754"/>
      <c r="AE20" s="676"/>
      <c r="AF20" s="676"/>
      <c r="AG20" s="1754"/>
      <c r="AH20" s="1754"/>
      <c r="AI20" s="2119"/>
      <c r="AJ20" s="2135"/>
      <c r="AK20" s="2221"/>
      <c r="AL20" s="1472"/>
      <c r="AM20" s="46"/>
      <c r="AN20" s="46"/>
    </row>
    <row r="21" spans="1:40" ht="30" hidden="1" x14ac:dyDescent="0.25">
      <c r="A21" s="99"/>
      <c r="B21" s="2439"/>
      <c r="C21" s="650" t="s">
        <v>293</v>
      </c>
      <c r="D21" s="179" t="s">
        <v>117</v>
      </c>
      <c r="E21" s="2435" t="s">
        <v>430</v>
      </c>
      <c r="F21" s="2436"/>
      <c r="G21" s="2437"/>
      <c r="H21" s="85"/>
      <c r="I21" s="85"/>
      <c r="J21" s="108"/>
      <c r="K21" s="108"/>
      <c r="L21" s="108"/>
      <c r="M21" s="108"/>
      <c r="N21" s="91"/>
      <c r="O21" s="91"/>
      <c r="P21" s="91"/>
      <c r="Q21" s="91"/>
      <c r="R21" s="91"/>
      <c r="S21" s="91"/>
      <c r="T21" s="91"/>
      <c r="U21" s="91"/>
      <c r="V21" s="91"/>
      <c r="W21" s="234"/>
      <c r="X21" s="806"/>
      <c r="Y21" s="869"/>
      <c r="Z21" s="912"/>
      <c r="AA21" s="905"/>
      <c r="AB21" s="973"/>
      <c r="AC21" s="1000"/>
      <c r="AD21" s="1349"/>
      <c r="AE21" s="1483"/>
      <c r="AF21" s="676"/>
      <c r="AG21" s="1754"/>
      <c r="AH21" s="1754"/>
      <c r="AI21" s="2119"/>
      <c r="AJ21" s="2135"/>
      <c r="AK21" s="2221"/>
      <c r="AL21" s="1472"/>
      <c r="AM21" s="46"/>
      <c r="AN21" s="46"/>
    </row>
    <row r="22" spans="1:40" ht="30" hidden="1" x14ac:dyDescent="0.25">
      <c r="A22" s="99"/>
      <c r="B22" s="2439"/>
      <c r="C22" s="650" t="s">
        <v>293</v>
      </c>
      <c r="D22" s="179" t="s">
        <v>118</v>
      </c>
      <c r="E22" s="64" t="s">
        <v>320</v>
      </c>
      <c r="F22" s="78" t="s">
        <v>47</v>
      </c>
      <c r="G22" s="183"/>
      <c r="H22" s="85"/>
      <c r="I22" s="85"/>
      <c r="J22" s="108"/>
      <c r="K22" s="108"/>
      <c r="L22" s="108"/>
      <c r="M22" s="108"/>
      <c r="N22" s="91"/>
      <c r="O22" s="181">
        <v>0</v>
      </c>
      <c r="P22" s="91"/>
      <c r="Q22" s="91"/>
      <c r="R22" s="91"/>
      <c r="S22" s="91"/>
      <c r="T22" s="91"/>
      <c r="U22" s="91"/>
      <c r="V22" s="91"/>
      <c r="W22" s="234"/>
      <c r="X22" s="806"/>
      <c r="Y22" s="869"/>
      <c r="Z22" s="912"/>
      <c r="AA22" s="905"/>
      <c r="AB22" s="973"/>
      <c r="AC22" s="1000"/>
      <c r="AD22" s="1349"/>
      <c r="AE22" s="1483"/>
      <c r="AF22" s="676"/>
      <c r="AG22" s="1754"/>
      <c r="AH22" s="1754"/>
      <c r="AI22" s="2119"/>
      <c r="AJ22" s="2135"/>
      <c r="AK22" s="2221"/>
      <c r="AL22" s="1472"/>
      <c r="AM22" s="46"/>
      <c r="AN22" s="46"/>
    </row>
    <row r="23" spans="1:40" ht="30" hidden="1" x14ac:dyDescent="0.25">
      <c r="A23" s="99"/>
      <c r="B23" s="2439"/>
      <c r="C23" s="650" t="s">
        <v>293</v>
      </c>
      <c r="D23" s="179" t="s">
        <v>480</v>
      </c>
      <c r="E23" s="316" t="s">
        <v>482</v>
      </c>
      <c r="F23" s="315"/>
      <c r="G23" s="313"/>
      <c r="H23" s="85"/>
      <c r="I23" s="85"/>
      <c r="J23" s="108"/>
      <c r="K23" s="108"/>
      <c r="L23" s="108"/>
      <c r="M23" s="108"/>
      <c r="N23" s="324">
        <v>0.03</v>
      </c>
      <c r="O23" s="324">
        <v>2.9700000000000001E-2</v>
      </c>
      <c r="P23" s="324">
        <v>2.9499999999999998E-2</v>
      </c>
      <c r="Q23" s="324">
        <v>2.8899999999999999E-2</v>
      </c>
      <c r="R23" s="202">
        <v>2.79</v>
      </c>
      <c r="S23" s="297"/>
      <c r="T23" s="297"/>
      <c r="U23" s="297"/>
      <c r="V23" s="297"/>
      <c r="W23" s="234"/>
      <c r="X23" s="806"/>
      <c r="Y23" s="869"/>
      <c r="Z23" s="912"/>
      <c r="AA23" s="905"/>
      <c r="AB23" s="973"/>
      <c r="AC23" s="1000"/>
      <c r="AD23" s="1349"/>
      <c r="AE23" s="1483"/>
      <c r="AF23" s="676"/>
      <c r="AG23" s="1754"/>
      <c r="AH23" s="1754"/>
      <c r="AI23" s="2119"/>
      <c r="AJ23" s="2135"/>
      <c r="AK23" s="2221"/>
      <c r="AL23" s="1472"/>
      <c r="AM23" s="46"/>
      <c r="AN23" s="46"/>
    </row>
    <row r="24" spans="1:40" ht="30" hidden="1" x14ac:dyDescent="0.25">
      <c r="A24" s="99"/>
      <c r="B24" s="2439"/>
      <c r="C24" s="650" t="s">
        <v>293</v>
      </c>
      <c r="D24" s="179" t="s">
        <v>481</v>
      </c>
      <c r="E24" s="316" t="s">
        <v>482</v>
      </c>
      <c r="F24" s="315"/>
      <c r="G24" s="314"/>
      <c r="H24" s="85"/>
      <c r="I24" s="85"/>
      <c r="J24" s="108"/>
      <c r="K24" s="108"/>
      <c r="L24" s="108"/>
      <c r="M24" s="108"/>
      <c r="N24" s="202">
        <v>102.28</v>
      </c>
      <c r="O24" s="202">
        <v>100.19</v>
      </c>
      <c r="P24" s="202">
        <v>98.62</v>
      </c>
      <c r="Q24" s="202">
        <v>95.84</v>
      </c>
      <c r="R24" s="202">
        <v>91.81</v>
      </c>
      <c r="S24" s="297"/>
      <c r="T24" s="297"/>
      <c r="U24" s="297"/>
      <c r="V24" s="297"/>
      <c r="W24" s="234"/>
      <c r="X24" s="806"/>
      <c r="Y24" s="869"/>
      <c r="Z24" s="912"/>
      <c r="AA24" s="905"/>
      <c r="AB24" s="973"/>
      <c r="AC24" s="1000"/>
      <c r="AD24" s="1349"/>
      <c r="AE24" s="1483"/>
      <c r="AF24" s="676"/>
      <c r="AG24" s="1754"/>
      <c r="AH24" s="1754"/>
      <c r="AI24" s="2119"/>
      <c r="AJ24" s="2135"/>
      <c r="AK24" s="2221"/>
      <c r="AL24" s="1472"/>
      <c r="AM24" s="46"/>
      <c r="AN24" s="46"/>
    </row>
    <row r="25" spans="1:40" ht="30" hidden="1" x14ac:dyDescent="0.25">
      <c r="A25" s="99"/>
      <c r="B25" s="2439"/>
      <c r="C25" s="650" t="s">
        <v>293</v>
      </c>
      <c r="D25" s="177" t="s">
        <v>119</v>
      </c>
      <c r="E25" s="64" t="s">
        <v>320</v>
      </c>
      <c r="F25" s="78" t="s">
        <v>271</v>
      </c>
      <c r="G25" s="178"/>
      <c r="H25" s="85"/>
      <c r="I25" s="85"/>
      <c r="J25" s="108"/>
      <c r="K25" s="108"/>
      <c r="L25" s="108"/>
      <c r="M25" s="108"/>
      <c r="N25" s="91"/>
      <c r="O25" s="182">
        <v>4.3999999999999997E-2</v>
      </c>
      <c r="P25" s="91"/>
      <c r="Q25" s="91"/>
      <c r="R25" s="91"/>
      <c r="S25" s="91"/>
      <c r="T25" s="91"/>
      <c r="U25" s="91"/>
      <c r="V25" s="91"/>
      <c r="W25" s="234"/>
      <c r="X25" s="806"/>
      <c r="Y25" s="869"/>
      <c r="Z25" s="912"/>
      <c r="AA25" s="905"/>
      <c r="AB25" s="973"/>
      <c r="AC25" s="1000"/>
      <c r="AD25" s="1349"/>
      <c r="AE25" s="1483"/>
      <c r="AF25" s="676"/>
      <c r="AG25" s="1754"/>
      <c r="AH25" s="1754"/>
      <c r="AI25" s="2119"/>
      <c r="AJ25" s="2135"/>
      <c r="AK25" s="2221"/>
      <c r="AL25" s="1472"/>
      <c r="AM25" s="46"/>
      <c r="AN25" s="46"/>
    </row>
    <row r="26" spans="1:40" ht="30" x14ac:dyDescent="0.25">
      <c r="A26" s="99"/>
      <c r="B26" s="2439"/>
      <c r="C26" s="650" t="s">
        <v>293</v>
      </c>
      <c r="D26" s="179" t="s">
        <v>485</v>
      </c>
      <c r="E26" s="64" t="s">
        <v>297</v>
      </c>
      <c r="F26" s="74"/>
      <c r="G26" s="324">
        <v>0.1143</v>
      </c>
      <c r="H26" s="91"/>
      <c r="I26" s="91"/>
      <c r="J26" s="176"/>
      <c r="K26" s="176"/>
      <c r="L26" s="176"/>
      <c r="M26" s="176"/>
      <c r="N26" s="324">
        <v>0.1024</v>
      </c>
      <c r="O26" s="67">
        <v>0.10340000000000001</v>
      </c>
      <c r="P26" s="324">
        <v>0.12230000000000001</v>
      </c>
      <c r="Q26" s="324">
        <v>9.4600000000000004E-2</v>
      </c>
      <c r="R26" s="324">
        <v>9.0300000000000005E-2</v>
      </c>
      <c r="S26" s="324">
        <v>0.14949999999999999</v>
      </c>
      <c r="T26" s="324">
        <v>0.11210000000000001</v>
      </c>
      <c r="U26" s="324">
        <v>0.1071</v>
      </c>
      <c r="V26" s="1811">
        <v>0.1091</v>
      </c>
      <c r="W26" s="1804">
        <v>0.1091</v>
      </c>
      <c r="X26" s="1790">
        <v>0.10780000000000001</v>
      </c>
      <c r="Y26" s="1790">
        <v>0.1085</v>
      </c>
      <c r="Z26" s="1790">
        <v>0.1089</v>
      </c>
      <c r="AA26" s="1804">
        <v>0.1115</v>
      </c>
      <c r="AB26" s="1804">
        <v>0.11070000000000001</v>
      </c>
      <c r="AC26" s="1804">
        <v>0.1129</v>
      </c>
      <c r="AD26" s="1804">
        <v>0.1143</v>
      </c>
      <c r="AE26" s="1790">
        <v>0.1115</v>
      </c>
      <c r="AF26" s="676"/>
      <c r="AG26" s="1754"/>
      <c r="AH26" s="1754"/>
      <c r="AI26" s="2119"/>
      <c r="AJ26" s="2135"/>
      <c r="AK26" s="2221"/>
      <c r="AL26" s="1472"/>
      <c r="AM26" s="46"/>
      <c r="AN26" s="46"/>
    </row>
    <row r="27" spans="1:40" ht="30" x14ac:dyDescent="0.25">
      <c r="A27" s="99"/>
      <c r="B27" s="2439"/>
      <c r="C27" s="650" t="s">
        <v>293</v>
      </c>
      <c r="D27" s="179" t="s">
        <v>486</v>
      </c>
      <c r="E27" s="64" t="s">
        <v>297</v>
      </c>
      <c r="F27" s="74"/>
      <c r="G27" s="329">
        <v>107.58</v>
      </c>
      <c r="H27" s="91"/>
      <c r="I27" s="91"/>
      <c r="J27" s="176"/>
      <c r="K27" s="176"/>
      <c r="L27" s="176"/>
      <c r="M27" s="176"/>
      <c r="N27" s="202">
        <v>95.46</v>
      </c>
      <c r="O27" s="50">
        <v>92.61</v>
      </c>
      <c r="P27" s="202">
        <v>120.09</v>
      </c>
      <c r="Q27" s="202">
        <v>91.42</v>
      </c>
      <c r="R27" s="202">
        <v>92.88</v>
      </c>
      <c r="S27" s="202">
        <v>123.06</v>
      </c>
      <c r="T27" s="202">
        <v>99.13</v>
      </c>
      <c r="U27" s="202">
        <v>100.38</v>
      </c>
      <c r="V27" s="1812">
        <v>101.2</v>
      </c>
      <c r="W27" s="1756">
        <v>100.99</v>
      </c>
      <c r="X27" s="123">
        <v>99.27</v>
      </c>
      <c r="Y27" s="123">
        <v>99.68</v>
      </c>
      <c r="Z27" s="123">
        <v>99.78</v>
      </c>
      <c r="AA27" s="1756">
        <v>101.78</v>
      </c>
      <c r="AB27" s="1756">
        <v>100.21</v>
      </c>
      <c r="AC27" s="1756">
        <v>102.05</v>
      </c>
      <c r="AD27" s="1756">
        <v>103.17</v>
      </c>
      <c r="AE27" s="123">
        <v>101.04</v>
      </c>
      <c r="AF27" s="676"/>
      <c r="AG27" s="1754"/>
      <c r="AH27" s="1754"/>
      <c r="AI27" s="2119"/>
      <c r="AJ27" s="2135"/>
      <c r="AK27" s="2221"/>
      <c r="AL27" s="1472"/>
      <c r="AM27" s="46"/>
      <c r="AN27" s="46"/>
    </row>
    <row r="28" spans="1:40" ht="30" x14ac:dyDescent="0.25">
      <c r="A28" s="99"/>
      <c r="B28" s="2439"/>
      <c r="C28" s="650" t="s">
        <v>293</v>
      </c>
      <c r="D28" s="179" t="s">
        <v>487</v>
      </c>
      <c r="E28" s="64" t="s">
        <v>297</v>
      </c>
      <c r="F28" s="74"/>
      <c r="G28" s="324">
        <v>0.1419</v>
      </c>
      <c r="H28" s="91"/>
      <c r="I28" s="91"/>
      <c r="J28" s="176"/>
      <c r="K28" s="176"/>
      <c r="L28" s="176"/>
      <c r="M28" s="176"/>
      <c r="N28" s="324">
        <v>0.1205</v>
      </c>
      <c r="O28" s="67">
        <v>0.14080000000000001</v>
      </c>
      <c r="P28" s="324">
        <v>0.1348</v>
      </c>
      <c r="Q28" s="324">
        <v>0.1351</v>
      </c>
      <c r="R28" s="324">
        <v>0.1651</v>
      </c>
      <c r="S28" s="324">
        <v>0.16819999999999999</v>
      </c>
      <c r="T28" s="324">
        <v>0.1242</v>
      </c>
      <c r="U28" s="324">
        <v>0.13639999999999999</v>
      </c>
      <c r="V28" s="1811">
        <v>0.1431</v>
      </c>
      <c r="W28" s="1804">
        <v>0.14449999999999999</v>
      </c>
      <c r="X28" s="1790">
        <v>0.1492</v>
      </c>
      <c r="Y28" s="1790">
        <v>0.15049999999999999</v>
      </c>
      <c r="Z28" s="1790">
        <v>0.1547</v>
      </c>
      <c r="AA28" s="1804">
        <v>0.1575</v>
      </c>
      <c r="AB28" s="1804">
        <v>0.159</v>
      </c>
      <c r="AC28" s="1804">
        <v>0.16059999999999999</v>
      </c>
      <c r="AD28" s="1804">
        <v>0.16350000000000001</v>
      </c>
      <c r="AE28" s="1790">
        <v>0.16109999999999999</v>
      </c>
      <c r="AF28" s="676"/>
      <c r="AG28" s="1754"/>
      <c r="AH28" s="1754"/>
      <c r="AI28" s="2119"/>
      <c r="AJ28" s="2135"/>
      <c r="AK28" s="2221"/>
      <c r="AL28" s="1472"/>
      <c r="AM28" s="46"/>
      <c r="AN28" s="46"/>
    </row>
    <row r="29" spans="1:40" ht="30" x14ac:dyDescent="0.25">
      <c r="A29" s="99"/>
      <c r="B29" s="2439"/>
      <c r="C29" s="650" t="s">
        <v>293</v>
      </c>
      <c r="D29" s="179" t="s">
        <v>488</v>
      </c>
      <c r="E29" s="64" t="s">
        <v>297</v>
      </c>
      <c r="F29" s="74"/>
      <c r="G29" s="330">
        <v>94.56</v>
      </c>
      <c r="H29" s="91"/>
      <c r="I29" s="91"/>
      <c r="J29" s="176"/>
      <c r="K29" s="176"/>
      <c r="L29" s="176"/>
      <c r="M29" s="176"/>
      <c r="N29" s="202">
        <v>81.12</v>
      </c>
      <c r="O29" s="202">
        <v>99.76</v>
      </c>
      <c r="P29" s="202">
        <v>95.95</v>
      </c>
      <c r="Q29" s="202">
        <v>90.16</v>
      </c>
      <c r="R29" s="202">
        <v>110.11</v>
      </c>
      <c r="S29" s="202">
        <v>118.48</v>
      </c>
      <c r="T29" s="202">
        <v>94.76</v>
      </c>
      <c r="U29" s="202">
        <v>90.53</v>
      </c>
      <c r="V29" s="1812">
        <v>93.46</v>
      </c>
      <c r="W29" s="1756">
        <v>94.17</v>
      </c>
      <c r="X29" s="123">
        <v>97.04</v>
      </c>
      <c r="Y29" s="123">
        <v>97.61</v>
      </c>
      <c r="Z29" s="123">
        <v>100.11</v>
      </c>
      <c r="AA29" s="1756">
        <v>101.68</v>
      </c>
      <c r="AB29" s="1756">
        <v>102.35</v>
      </c>
      <c r="AC29" s="1756">
        <v>103.18</v>
      </c>
      <c r="AD29" s="1756">
        <v>104.85</v>
      </c>
      <c r="AE29" s="123">
        <v>103.21</v>
      </c>
      <c r="AF29" s="676"/>
      <c r="AG29" s="1754"/>
      <c r="AH29" s="1754"/>
      <c r="AI29" s="2119"/>
      <c r="AJ29" s="2135"/>
      <c r="AK29" s="2221"/>
      <c r="AL29" s="1472"/>
      <c r="AM29" s="46"/>
      <c r="AN29" s="46"/>
    </row>
    <row r="30" spans="1:40" ht="30" hidden="1" x14ac:dyDescent="0.25">
      <c r="A30" s="99"/>
      <c r="B30" s="2439"/>
      <c r="C30" s="651" t="s">
        <v>293</v>
      </c>
      <c r="D30" s="194" t="s">
        <v>121</v>
      </c>
      <c r="E30" s="103" t="s">
        <v>301</v>
      </c>
      <c r="F30" s="195" t="s">
        <v>221</v>
      </c>
      <c r="G30" s="91"/>
      <c r="H30" s="91"/>
      <c r="I30" s="91"/>
      <c r="J30" s="176"/>
      <c r="K30" s="176"/>
      <c r="L30" s="176"/>
      <c r="M30" s="176"/>
      <c r="N30" s="91"/>
      <c r="O30" s="354">
        <v>0.39</v>
      </c>
      <c r="P30" s="91"/>
      <c r="Q30" s="91"/>
      <c r="R30" s="91"/>
      <c r="S30" s="91"/>
      <c r="T30" s="91"/>
      <c r="U30" s="91"/>
      <c r="V30" s="91"/>
      <c r="W30" s="234"/>
      <c r="X30" s="806"/>
      <c r="Y30" s="869"/>
      <c r="Z30" s="912"/>
      <c r="AA30" s="905"/>
      <c r="AB30" s="973"/>
      <c r="AC30" s="1000"/>
      <c r="AD30" s="1349"/>
      <c r="AE30" s="1483"/>
      <c r="AF30" s="676"/>
      <c r="AG30" s="1754"/>
      <c r="AH30" s="1754"/>
      <c r="AI30" s="2119"/>
      <c r="AJ30" s="2135"/>
      <c r="AK30" s="2221"/>
      <c r="AL30" s="1472"/>
      <c r="AM30" s="46"/>
      <c r="AN30" s="46"/>
    </row>
    <row r="31" spans="1:40" ht="30.75" thickBot="1" x14ac:dyDescent="0.3">
      <c r="A31" s="99"/>
      <c r="B31" s="2352"/>
      <c r="C31" s="650" t="s">
        <v>293</v>
      </c>
      <c r="D31" s="200" t="s">
        <v>490</v>
      </c>
      <c r="E31" s="103" t="s">
        <v>297</v>
      </c>
      <c r="F31" s="200"/>
      <c r="G31" s="622">
        <v>5.9400000000000001E-2</v>
      </c>
      <c r="H31" s="200"/>
      <c r="I31" s="200"/>
      <c r="J31" s="200"/>
      <c r="K31" s="332"/>
      <c r="L31" s="332"/>
      <c r="M31" s="332"/>
      <c r="N31" s="345">
        <v>4.8000000000000001E-2</v>
      </c>
      <c r="O31" s="345">
        <v>3.5799999999999998E-2</v>
      </c>
      <c r="P31" s="345">
        <v>6.2300000000000001E-2</v>
      </c>
      <c r="Q31" s="345">
        <v>5.2499999999999998E-2</v>
      </c>
      <c r="R31" s="345">
        <v>3.9800000000000002E-2</v>
      </c>
      <c r="S31" s="345">
        <v>4.1200000000000001E-2</v>
      </c>
      <c r="T31" s="345">
        <v>6.6699999999999995E-2</v>
      </c>
      <c r="U31" s="345">
        <v>5.5100000000000003E-2</v>
      </c>
      <c r="V31" s="345">
        <v>5.2900000000000003E-2</v>
      </c>
      <c r="W31" s="1804">
        <v>5.2299999999999999E-2</v>
      </c>
      <c r="X31" s="1790">
        <v>5.2299999999999999E-2</v>
      </c>
      <c r="Y31" s="1790">
        <v>5.1900000000000002E-2</v>
      </c>
      <c r="Z31" s="1790">
        <v>5.33E-2</v>
      </c>
      <c r="AA31" s="1804">
        <v>5.5599999999999997E-2</v>
      </c>
      <c r="AB31" s="1804">
        <v>5.3100000000000001E-2</v>
      </c>
      <c r="AC31" s="1804">
        <v>5.2200000000000003E-2</v>
      </c>
      <c r="AD31" s="1804">
        <v>5.3800000000000001E-2</v>
      </c>
      <c r="AE31" s="1795"/>
      <c r="AF31" s="676"/>
      <c r="AG31" s="1754"/>
      <c r="AH31" s="1754"/>
      <c r="AI31" s="2119"/>
      <c r="AJ31" s="2135"/>
      <c r="AK31" s="2221"/>
      <c r="AL31" s="1472"/>
      <c r="AM31" s="46"/>
      <c r="AN31" s="46"/>
    </row>
    <row r="32" spans="1:40" s="47" customFormat="1" ht="32.25" hidden="1" customHeight="1" thickBot="1" x14ac:dyDescent="0.3">
      <c r="A32" s="71"/>
      <c r="B32" s="1930" t="s">
        <v>462</v>
      </c>
      <c r="C32" s="100" t="s">
        <v>293</v>
      </c>
      <c r="D32" s="2075" t="s">
        <v>489</v>
      </c>
      <c r="E32" s="384" t="s">
        <v>301</v>
      </c>
      <c r="F32" s="294"/>
      <c r="G32" s="192"/>
      <c r="H32" s="192"/>
      <c r="I32" s="192"/>
      <c r="J32" s="192"/>
      <c r="K32" s="192"/>
      <c r="L32" s="192"/>
      <c r="M32" s="192"/>
      <c r="N32" s="325"/>
      <c r="O32" s="326"/>
      <c r="P32" s="325"/>
      <c r="Q32" s="325"/>
      <c r="R32" s="325"/>
      <c r="S32" s="325"/>
      <c r="T32" s="325"/>
      <c r="U32" s="325"/>
      <c r="V32" s="325"/>
      <c r="W32" s="297"/>
      <c r="X32" s="536"/>
      <c r="Y32" s="1464"/>
      <c r="Z32" s="1464"/>
      <c r="AA32" s="297"/>
      <c r="AB32" s="297"/>
      <c r="AC32" s="297"/>
      <c r="AD32" s="297"/>
      <c r="AE32" s="1464"/>
      <c r="AF32" s="1850"/>
      <c r="AG32" s="913"/>
      <c r="AH32" s="913"/>
      <c r="AI32" s="1852"/>
      <c r="AJ32" s="1852"/>
      <c r="AK32" s="2243"/>
      <c r="AL32" s="1472"/>
      <c r="AM32" s="141"/>
      <c r="AN32" s="141"/>
    </row>
    <row r="33" spans="1:40" s="47" customFormat="1" ht="16.5" thickBot="1" x14ac:dyDescent="0.3">
      <c r="A33" s="71"/>
      <c r="B33" s="1931"/>
      <c r="C33" s="2082" t="s">
        <v>295</v>
      </c>
      <c r="D33" s="2072" t="s">
        <v>683</v>
      </c>
      <c r="E33" s="1111" t="s">
        <v>357</v>
      </c>
      <c r="F33" s="225">
        <v>3.86</v>
      </c>
      <c r="G33" s="1778"/>
      <c r="H33" s="1778"/>
      <c r="I33" s="1778"/>
      <c r="J33" s="1778"/>
      <c r="K33" s="1778"/>
      <c r="L33" s="1778"/>
      <c r="M33" s="1969"/>
      <c r="N33" s="1972"/>
      <c r="O33" s="1800"/>
      <c r="P33" s="1776"/>
      <c r="Q33" s="1969"/>
      <c r="R33" s="1993"/>
      <c r="S33" s="1776"/>
      <c r="T33" s="1969"/>
      <c r="U33" s="1993"/>
      <c r="V33" s="1993"/>
      <c r="W33" s="2084"/>
      <c r="X33" s="2084"/>
      <c r="Y33" s="2084"/>
      <c r="Z33" s="2417">
        <v>7.89</v>
      </c>
      <c r="AA33" s="2418"/>
      <c r="AB33" s="2418"/>
      <c r="AC33" s="2418">
        <v>10.78</v>
      </c>
      <c r="AD33" s="2418"/>
      <c r="AE33" s="2418"/>
      <c r="AF33" s="2418">
        <v>7.52</v>
      </c>
      <c r="AG33" s="2418"/>
      <c r="AH33" s="2498"/>
      <c r="AI33" s="2258"/>
      <c r="AJ33" s="2258"/>
      <c r="AK33" s="2258"/>
      <c r="AL33" s="1472"/>
      <c r="AM33" s="141"/>
      <c r="AN33" s="141"/>
    </row>
    <row r="34" spans="1:40" s="47" customFormat="1" ht="16.5" thickBot="1" x14ac:dyDescent="0.3">
      <c r="A34" s="71"/>
      <c r="B34" s="1931"/>
      <c r="C34" s="1766" t="s">
        <v>295</v>
      </c>
      <c r="D34" s="2072" t="s">
        <v>682</v>
      </c>
      <c r="E34" s="2090" t="s">
        <v>357</v>
      </c>
      <c r="F34" s="619">
        <v>3.99</v>
      </c>
      <c r="G34" s="1781"/>
      <c r="H34" s="1781"/>
      <c r="I34" s="1781"/>
      <c r="J34" s="1781"/>
      <c r="K34" s="1781"/>
      <c r="L34" s="1781"/>
      <c r="M34" s="1262"/>
      <c r="N34" s="1803"/>
      <c r="O34" s="1801"/>
      <c r="P34" s="1780"/>
      <c r="Q34" s="1262"/>
      <c r="R34" s="1994"/>
      <c r="S34" s="1780"/>
      <c r="T34" s="1262"/>
      <c r="U34" s="1994"/>
      <c r="V34" s="1994"/>
      <c r="W34" s="2085"/>
      <c r="X34" s="2085"/>
      <c r="Y34" s="2085"/>
      <c r="Z34" s="2403">
        <v>10.11</v>
      </c>
      <c r="AA34" s="2419"/>
      <c r="AB34" s="2419"/>
      <c r="AC34" s="2419">
        <v>11.8</v>
      </c>
      <c r="AD34" s="2419"/>
      <c r="AE34" s="2419"/>
      <c r="AF34" s="2419">
        <v>5.2</v>
      </c>
      <c r="AG34" s="2419"/>
      <c r="AH34" s="2499"/>
      <c r="AI34" s="2257"/>
      <c r="AJ34" s="2257"/>
      <c r="AK34" s="2257"/>
      <c r="AL34" s="1472"/>
      <c r="AM34" s="141"/>
      <c r="AN34" s="141"/>
    </row>
    <row r="35" spans="1:40" ht="23.25" customHeight="1" thickBot="1" x14ac:dyDescent="0.3">
      <c r="A35" s="99"/>
      <c r="B35" s="2339" t="s">
        <v>462</v>
      </c>
      <c r="C35" s="2079" t="s">
        <v>295</v>
      </c>
      <c r="D35" s="2080" t="s">
        <v>127</v>
      </c>
      <c r="E35" s="390" t="s">
        <v>357</v>
      </c>
      <c r="F35" s="169"/>
      <c r="G35" s="1779"/>
      <c r="H35" s="1779"/>
      <c r="I35" s="1779"/>
      <c r="J35" s="2081"/>
      <c r="K35" s="2081"/>
      <c r="L35" s="2081"/>
      <c r="M35" s="2081"/>
      <c r="N35" s="2427">
        <v>1</v>
      </c>
      <c r="O35" s="2428"/>
      <c r="P35" s="2429"/>
      <c r="Q35" s="2427">
        <v>1</v>
      </c>
      <c r="R35" s="2428"/>
      <c r="S35" s="2429"/>
      <c r="T35" s="2427">
        <v>1</v>
      </c>
      <c r="U35" s="2428"/>
      <c r="V35" s="2429"/>
      <c r="W35" s="2427">
        <v>1</v>
      </c>
      <c r="X35" s="2428"/>
      <c r="Y35" s="2428"/>
      <c r="Z35" s="2427">
        <v>1</v>
      </c>
      <c r="AA35" s="2428"/>
      <c r="AB35" s="2428"/>
      <c r="AC35" s="2427">
        <v>1</v>
      </c>
      <c r="AD35" s="2428"/>
      <c r="AE35" s="2428"/>
      <c r="AF35" s="2395"/>
      <c r="AG35" s="2396"/>
      <c r="AH35" s="2397"/>
      <c r="AI35" s="2118"/>
      <c r="AJ35" s="2134"/>
      <c r="AK35" s="2220"/>
      <c r="AL35" s="1472"/>
      <c r="AM35" s="46"/>
      <c r="AN35" s="46"/>
    </row>
    <row r="36" spans="1:40" ht="23.25" customHeight="1" thickBot="1" x14ac:dyDescent="0.3">
      <c r="A36" s="99"/>
      <c r="B36" s="2340"/>
      <c r="C36" s="2078" t="s">
        <v>295</v>
      </c>
      <c r="D36" s="1975" t="s">
        <v>128</v>
      </c>
      <c r="E36" s="385" t="s">
        <v>357</v>
      </c>
      <c r="F36" s="191"/>
      <c r="G36" s="91"/>
      <c r="H36" s="91"/>
      <c r="I36" s="91"/>
      <c r="J36" s="322"/>
      <c r="K36" s="322"/>
      <c r="L36" s="322"/>
      <c r="M36" s="322"/>
      <c r="N36" s="2430">
        <v>0.91669999999999996</v>
      </c>
      <c r="O36" s="2421"/>
      <c r="P36" s="2431"/>
      <c r="Q36" s="2430">
        <v>0.94740000000000002</v>
      </c>
      <c r="R36" s="2421"/>
      <c r="S36" s="2431"/>
      <c r="T36" s="2420">
        <v>1</v>
      </c>
      <c r="U36" s="2421"/>
      <c r="V36" s="2431"/>
      <c r="W36" s="2420">
        <v>1</v>
      </c>
      <c r="X36" s="2421"/>
      <c r="Y36" s="2421"/>
      <c r="Z36" s="2420">
        <v>0.9</v>
      </c>
      <c r="AA36" s="2421"/>
      <c r="AB36" s="2421"/>
      <c r="AC36" s="2420">
        <v>0.93</v>
      </c>
      <c r="AD36" s="2421"/>
      <c r="AE36" s="2421"/>
      <c r="AF36" s="2500"/>
      <c r="AG36" s="2501"/>
      <c r="AH36" s="2479"/>
      <c r="AI36" s="2119"/>
      <c r="AJ36" s="2135"/>
      <c r="AK36" s="2221"/>
      <c r="AL36" s="1472"/>
      <c r="AM36" s="46"/>
      <c r="AN36" s="46"/>
    </row>
    <row r="37" spans="1:40" ht="23.25" customHeight="1" thickBot="1" x14ac:dyDescent="0.3">
      <c r="A37" s="99"/>
      <c r="B37" s="2341"/>
      <c r="C37" s="2078" t="s">
        <v>295</v>
      </c>
      <c r="D37" s="1976" t="s">
        <v>491</v>
      </c>
      <c r="E37" s="387" t="s">
        <v>357</v>
      </c>
      <c r="F37" s="229"/>
      <c r="G37" s="91"/>
      <c r="H37" s="91"/>
      <c r="I37" s="91"/>
      <c r="J37" s="322"/>
      <c r="K37" s="322"/>
      <c r="L37" s="322"/>
      <c r="M37" s="322"/>
      <c r="N37" s="2420">
        <v>1</v>
      </c>
      <c r="O37" s="2421"/>
      <c r="P37" s="2431"/>
      <c r="Q37" s="2420">
        <v>1</v>
      </c>
      <c r="R37" s="2421"/>
      <c r="S37" s="2431"/>
      <c r="T37" s="2420">
        <v>1</v>
      </c>
      <c r="U37" s="2421"/>
      <c r="V37" s="2431"/>
      <c r="W37" s="2420">
        <v>1</v>
      </c>
      <c r="X37" s="2421"/>
      <c r="Y37" s="2421"/>
      <c r="Z37" s="2420">
        <v>1</v>
      </c>
      <c r="AA37" s="2421"/>
      <c r="AB37" s="2421"/>
      <c r="AC37" s="2420">
        <v>1</v>
      </c>
      <c r="AD37" s="2421"/>
      <c r="AE37" s="2421"/>
      <c r="AF37" s="2500"/>
      <c r="AG37" s="2501"/>
      <c r="AH37" s="2479"/>
      <c r="AI37" s="2119"/>
      <c r="AJ37" s="2135"/>
      <c r="AK37" s="2221"/>
      <c r="AL37" s="1472"/>
      <c r="AM37" s="46"/>
      <c r="AN37" s="46"/>
    </row>
    <row r="38" spans="1:40" ht="16.5" hidden="1" customHeight="1" thickBot="1" x14ac:dyDescent="0.3">
      <c r="A38" s="99"/>
      <c r="B38" s="2074"/>
      <c r="C38" s="2076" t="s">
        <v>295</v>
      </c>
      <c r="D38" s="2077" t="s">
        <v>229</v>
      </c>
      <c r="E38" s="904" t="s">
        <v>357</v>
      </c>
      <c r="F38" s="229"/>
      <c r="G38" s="218"/>
      <c r="H38" s="218"/>
      <c r="I38" s="218"/>
      <c r="J38" s="333"/>
      <c r="K38" s="333"/>
      <c r="L38" s="333"/>
      <c r="M38" s="333"/>
      <c r="N38" s="218"/>
      <c r="O38" s="346"/>
      <c r="P38" s="218"/>
      <c r="Q38" s="218"/>
      <c r="R38" s="218"/>
      <c r="S38" s="218"/>
      <c r="T38" s="218"/>
      <c r="U38" s="218"/>
      <c r="V38" s="218"/>
      <c r="W38" s="83"/>
      <c r="X38" s="142"/>
      <c r="Y38" s="863"/>
      <c r="Z38" s="909"/>
      <c r="AA38" s="906"/>
      <c r="AB38" s="976"/>
      <c r="AC38" s="1001"/>
      <c r="AD38" s="142"/>
      <c r="AE38" s="142"/>
      <c r="AF38" s="1525"/>
      <c r="AG38" s="1517"/>
      <c r="AH38" s="1771"/>
      <c r="AI38" s="2114"/>
      <c r="AJ38" s="2139"/>
      <c r="AK38" s="2217"/>
      <c r="AL38" s="1472"/>
      <c r="AM38" s="46"/>
      <c r="AN38" s="46"/>
    </row>
    <row r="39" spans="1:40" ht="16.5" thickBot="1" x14ac:dyDescent="0.3">
      <c r="A39" s="99"/>
      <c r="B39" s="2440" t="s">
        <v>24</v>
      </c>
      <c r="C39" s="150" t="s">
        <v>295</v>
      </c>
      <c r="D39" s="245" t="s">
        <v>43</v>
      </c>
      <c r="E39" s="541" t="s">
        <v>297</v>
      </c>
      <c r="F39" s="545"/>
      <c r="G39" s="274">
        <f>SUM(T39:AE39)</f>
        <v>0</v>
      </c>
      <c r="H39" s="212"/>
      <c r="I39" s="212"/>
      <c r="J39" s="134"/>
      <c r="K39" s="101">
        <v>0</v>
      </c>
      <c r="L39" s="101">
        <v>0</v>
      </c>
      <c r="M39" s="101">
        <v>0</v>
      </c>
      <c r="N39" s="101">
        <v>0</v>
      </c>
      <c r="O39" s="101">
        <v>0</v>
      </c>
      <c r="P39" s="101">
        <v>0</v>
      </c>
      <c r="Q39" s="101">
        <v>0</v>
      </c>
      <c r="R39" s="101">
        <v>0</v>
      </c>
      <c r="S39" s="101">
        <v>0</v>
      </c>
      <c r="T39" s="101">
        <v>0</v>
      </c>
      <c r="U39" s="101">
        <v>0</v>
      </c>
      <c r="V39" s="101">
        <v>0</v>
      </c>
      <c r="W39" s="55">
        <v>0</v>
      </c>
      <c r="X39" s="578">
        <v>0</v>
      </c>
      <c r="Y39" s="578">
        <v>0</v>
      </c>
      <c r="Z39" s="578">
        <v>0</v>
      </c>
      <c r="AA39" s="55">
        <v>0</v>
      </c>
      <c r="AB39" s="55">
        <v>0</v>
      </c>
      <c r="AC39" s="578">
        <v>0</v>
      </c>
      <c r="AD39" s="55">
        <v>0</v>
      </c>
      <c r="AE39" s="578">
        <v>0</v>
      </c>
      <c r="AF39" s="578">
        <v>0</v>
      </c>
      <c r="AG39" s="55">
        <v>0</v>
      </c>
      <c r="AH39" s="55">
        <v>0</v>
      </c>
      <c r="AI39" s="2112">
        <v>0</v>
      </c>
      <c r="AJ39" s="2143">
        <v>0</v>
      </c>
      <c r="AK39" s="2216">
        <v>0</v>
      </c>
      <c r="AL39" s="1472"/>
      <c r="AM39" s="44"/>
      <c r="AN39" s="44"/>
    </row>
    <row r="40" spans="1:40" x14ac:dyDescent="0.25">
      <c r="A40" s="99"/>
      <c r="B40" s="2441"/>
      <c r="C40" s="150" t="s">
        <v>295</v>
      </c>
      <c r="D40" s="242" t="s">
        <v>463</v>
      </c>
      <c r="E40" s="541" t="s">
        <v>297</v>
      </c>
      <c r="F40" s="546"/>
      <c r="G40" s="439">
        <f>SUM(T40:AE40)</f>
        <v>12</v>
      </c>
      <c r="H40" s="196"/>
      <c r="I40" s="196"/>
      <c r="J40" s="125"/>
      <c r="K40" s="107"/>
      <c r="L40" s="107"/>
      <c r="M40" s="107">
        <v>0</v>
      </c>
      <c r="N40" s="107">
        <v>0</v>
      </c>
      <c r="O40" s="107">
        <v>0</v>
      </c>
      <c r="P40" s="107">
        <v>0</v>
      </c>
      <c r="Q40" s="107">
        <v>1</v>
      </c>
      <c r="R40" s="107">
        <v>1</v>
      </c>
      <c r="S40" s="107">
        <v>0</v>
      </c>
      <c r="T40" s="107">
        <v>2</v>
      </c>
      <c r="U40" s="107">
        <v>0</v>
      </c>
      <c r="V40" s="107">
        <v>1</v>
      </c>
      <c r="W40" s="55">
        <v>1</v>
      </c>
      <c r="X40" s="578">
        <v>0</v>
      </c>
      <c r="Y40" s="578">
        <v>2</v>
      </c>
      <c r="Z40" s="578">
        <v>3</v>
      </c>
      <c r="AA40" s="55">
        <v>0</v>
      </c>
      <c r="AB40" s="55">
        <v>0</v>
      </c>
      <c r="AC40" s="578">
        <v>2</v>
      </c>
      <c r="AD40" s="55">
        <v>0</v>
      </c>
      <c r="AE40" s="578">
        <v>1</v>
      </c>
      <c r="AF40" s="578">
        <v>1</v>
      </c>
      <c r="AG40" s="55">
        <v>4</v>
      </c>
      <c r="AH40" s="55">
        <v>0</v>
      </c>
      <c r="AI40" s="2112">
        <v>3</v>
      </c>
      <c r="AJ40" s="2143">
        <v>1</v>
      </c>
      <c r="AK40" s="2216">
        <v>1</v>
      </c>
      <c r="AL40" s="1472"/>
      <c r="AM40" s="44"/>
      <c r="AN40" s="44"/>
    </row>
    <row r="41" spans="1:40" x14ac:dyDescent="0.25">
      <c r="A41" s="99"/>
      <c r="B41" s="2441"/>
      <c r="C41" s="149" t="s">
        <v>295</v>
      </c>
      <c r="D41" s="242" t="s">
        <v>303</v>
      </c>
      <c r="E41" s="542" t="s">
        <v>297</v>
      </c>
      <c r="F41" s="546"/>
      <c r="G41" s="544">
        <f>SUM(T41:AE41)</f>
        <v>12</v>
      </c>
      <c r="H41" s="57"/>
      <c r="I41" s="57"/>
      <c r="J41" s="50"/>
      <c r="K41" s="55">
        <v>0</v>
      </c>
      <c r="L41" s="55">
        <v>1</v>
      </c>
      <c r="M41" s="55">
        <v>1</v>
      </c>
      <c r="N41" s="55">
        <v>0</v>
      </c>
      <c r="O41" s="55">
        <v>0</v>
      </c>
      <c r="P41" s="55">
        <v>0</v>
      </c>
      <c r="Q41" s="232">
        <v>1</v>
      </c>
      <c r="R41" s="442">
        <v>1</v>
      </c>
      <c r="S41" s="646">
        <v>0</v>
      </c>
      <c r="T41" s="233">
        <v>2</v>
      </c>
      <c r="U41" s="55">
        <v>0</v>
      </c>
      <c r="V41" s="442">
        <v>1</v>
      </c>
      <c r="W41" s="442">
        <v>1</v>
      </c>
      <c r="X41" s="578">
        <v>0</v>
      </c>
      <c r="Y41" s="793">
        <v>2</v>
      </c>
      <c r="Z41" s="793">
        <v>3</v>
      </c>
      <c r="AA41" s="55">
        <v>0</v>
      </c>
      <c r="AB41" s="55">
        <v>0</v>
      </c>
      <c r="AC41" s="1344">
        <v>2</v>
      </c>
      <c r="AD41" s="55">
        <v>0</v>
      </c>
      <c r="AE41" s="1480">
        <v>1</v>
      </c>
      <c r="AF41" s="1522">
        <v>1</v>
      </c>
      <c r="AG41" s="1521">
        <v>4</v>
      </c>
      <c r="AH41" s="55">
        <v>0</v>
      </c>
      <c r="AI41" s="2112">
        <v>2</v>
      </c>
      <c r="AJ41" s="2143">
        <v>0</v>
      </c>
      <c r="AK41" s="2216">
        <v>1</v>
      </c>
      <c r="AL41" s="1472"/>
      <c r="AM41" s="44"/>
      <c r="AN41" s="44"/>
    </row>
    <row r="42" spans="1:40" x14ac:dyDescent="0.25">
      <c r="A42" s="99"/>
      <c r="B42" s="2441"/>
      <c r="C42" s="149" t="s">
        <v>295</v>
      </c>
      <c r="D42" s="242" t="s">
        <v>319</v>
      </c>
      <c r="E42" s="542" t="s">
        <v>297</v>
      </c>
      <c r="F42" s="546"/>
      <c r="G42" s="444">
        <f>SUM(T42:AE42)</f>
        <v>0</v>
      </c>
      <c r="H42" s="55"/>
      <c r="I42" s="55"/>
      <c r="J42" s="50"/>
      <c r="K42" s="55">
        <v>0</v>
      </c>
      <c r="L42" s="55">
        <v>0</v>
      </c>
      <c r="M42" s="55">
        <v>0</v>
      </c>
      <c r="N42" s="55">
        <v>0</v>
      </c>
      <c r="O42" s="55">
        <v>0</v>
      </c>
      <c r="P42" s="55">
        <v>0</v>
      </c>
      <c r="Q42" s="55">
        <v>0</v>
      </c>
      <c r="R42" s="55">
        <v>0</v>
      </c>
      <c r="S42" s="55">
        <v>0</v>
      </c>
      <c r="T42" s="55">
        <v>0</v>
      </c>
      <c r="U42" s="55">
        <v>0</v>
      </c>
      <c r="V42" s="55">
        <v>0</v>
      </c>
      <c r="W42" s="55">
        <v>0</v>
      </c>
      <c r="X42" s="578">
        <v>0</v>
      </c>
      <c r="Y42" s="578">
        <v>0</v>
      </c>
      <c r="Z42" s="578">
        <v>0</v>
      </c>
      <c r="AA42" s="55">
        <v>0</v>
      </c>
      <c r="AB42" s="55">
        <v>0</v>
      </c>
      <c r="AC42" s="578">
        <v>0</v>
      </c>
      <c r="AD42" s="55">
        <v>0</v>
      </c>
      <c r="AE42" s="578">
        <v>0</v>
      </c>
      <c r="AF42" s="578">
        <v>0</v>
      </c>
      <c r="AG42" s="55">
        <v>0</v>
      </c>
      <c r="AH42" s="55">
        <v>0</v>
      </c>
      <c r="AI42" s="2112">
        <v>0</v>
      </c>
      <c r="AJ42" s="2143">
        <v>0</v>
      </c>
      <c r="AK42" s="2216">
        <v>0</v>
      </c>
      <c r="AL42" s="1472"/>
      <c r="AM42" s="44"/>
      <c r="AN42" s="44"/>
    </row>
    <row r="43" spans="1:40" x14ac:dyDescent="0.25">
      <c r="A43" s="99"/>
      <c r="B43" s="2441"/>
      <c r="C43" s="149" t="s">
        <v>295</v>
      </c>
      <c r="D43" s="242" t="s">
        <v>343</v>
      </c>
      <c r="E43" s="542" t="s">
        <v>297</v>
      </c>
      <c r="F43" s="546"/>
      <c r="G43" s="444">
        <v>0</v>
      </c>
      <c r="H43" s="55"/>
      <c r="I43" s="55"/>
      <c r="J43" s="55"/>
      <c r="K43" s="55"/>
      <c r="L43" s="55"/>
      <c r="M43" s="55"/>
      <c r="N43" s="55">
        <v>0</v>
      </c>
      <c r="O43" s="55">
        <v>0</v>
      </c>
      <c r="P43" s="55">
        <v>0</v>
      </c>
      <c r="Q43" s="55">
        <v>0</v>
      </c>
      <c r="R43" s="55">
        <v>0</v>
      </c>
      <c r="S43" s="55">
        <v>0</v>
      </c>
      <c r="T43" s="55">
        <v>0</v>
      </c>
      <c r="U43" s="55">
        <v>0</v>
      </c>
      <c r="V43" s="55">
        <v>0</v>
      </c>
      <c r="W43" s="55">
        <v>0</v>
      </c>
      <c r="X43" s="578">
        <v>0</v>
      </c>
      <c r="Y43" s="578">
        <v>0</v>
      </c>
      <c r="Z43" s="578">
        <v>0</v>
      </c>
      <c r="AA43" s="55">
        <v>0</v>
      </c>
      <c r="AB43" s="55">
        <v>0</v>
      </c>
      <c r="AC43" s="578">
        <v>0</v>
      </c>
      <c r="AD43" s="55">
        <v>0</v>
      </c>
      <c r="AE43" s="578">
        <v>0</v>
      </c>
      <c r="AF43" s="578">
        <v>0</v>
      </c>
      <c r="AG43" s="55">
        <v>0</v>
      </c>
      <c r="AH43" s="55">
        <v>0</v>
      </c>
      <c r="AI43" s="2112">
        <v>0</v>
      </c>
      <c r="AJ43" s="2143">
        <v>0</v>
      </c>
      <c r="AK43" s="2216">
        <v>0</v>
      </c>
      <c r="AL43" s="1472"/>
      <c r="AM43" s="44"/>
      <c r="AN43" s="44"/>
    </row>
    <row r="44" spans="1:40" ht="15.75" hidden="1" customHeight="1" x14ac:dyDescent="0.25">
      <c r="A44" s="99"/>
      <c r="B44" s="2441"/>
      <c r="C44" s="149" t="s">
        <v>295</v>
      </c>
      <c r="D44" s="242" t="s">
        <v>61</v>
      </c>
      <c r="E44" s="542" t="s">
        <v>297</v>
      </c>
      <c r="F44" s="271" t="s">
        <v>349</v>
      </c>
      <c r="G44" s="457"/>
      <c r="H44" s="61"/>
      <c r="I44" s="61"/>
      <c r="J44" s="61"/>
      <c r="K44" s="61"/>
      <c r="L44" s="61"/>
      <c r="M44" s="55">
        <v>33.4</v>
      </c>
      <c r="N44" s="55">
        <v>31.5</v>
      </c>
      <c r="O44" s="55">
        <v>35.6</v>
      </c>
      <c r="P44" s="55">
        <v>41.6</v>
      </c>
      <c r="Q44" s="55">
        <v>35.4</v>
      </c>
      <c r="R44" s="55">
        <v>44.5</v>
      </c>
      <c r="S44" s="55">
        <v>32.1</v>
      </c>
      <c r="T44" s="55">
        <v>36.6</v>
      </c>
      <c r="U44" s="203"/>
      <c r="V44" s="135"/>
      <c r="W44" s="65"/>
      <c r="X44" s="424"/>
      <c r="Y44" s="424"/>
      <c r="Z44" s="424"/>
      <c r="AA44" s="65"/>
      <c r="AB44" s="65"/>
      <c r="AC44" s="424"/>
      <c r="AD44" s="65"/>
      <c r="AE44" s="424"/>
      <c r="AF44" s="424"/>
      <c r="AG44" s="65"/>
      <c r="AH44" s="65"/>
      <c r="AI44" s="2156"/>
      <c r="AJ44" s="2156"/>
      <c r="AK44" s="2156"/>
      <c r="AL44" s="1472"/>
      <c r="AM44" s="44"/>
      <c r="AN44" s="44"/>
    </row>
    <row r="45" spans="1:40" s="47" customFormat="1" ht="21.75" customHeight="1" thickBot="1" x14ac:dyDescent="0.3">
      <c r="A45" s="71"/>
      <c r="B45" s="2442"/>
      <c r="C45" s="153" t="s">
        <v>295</v>
      </c>
      <c r="D45" s="334" t="s">
        <v>26</v>
      </c>
      <c r="E45" s="543" t="s">
        <v>297</v>
      </c>
      <c r="F45" s="280"/>
      <c r="G45" s="589"/>
      <c r="H45" s="174" t="e">
        <f t="shared" ref="H45:X45" si="0">H48/H46</f>
        <v>#DIV/0!</v>
      </c>
      <c r="I45" s="174" t="e">
        <f t="shared" si="0"/>
        <v>#DIV/0!</v>
      </c>
      <c r="J45" s="174" t="e">
        <f t="shared" si="0"/>
        <v>#DIV/0!</v>
      </c>
      <c r="K45" s="401">
        <f t="shared" si="0"/>
        <v>1</v>
      </c>
      <c r="L45" s="401">
        <f t="shared" si="0"/>
        <v>1</v>
      </c>
      <c r="M45" s="401">
        <f t="shared" si="0"/>
        <v>1</v>
      </c>
      <c r="N45" s="401">
        <f t="shared" si="0"/>
        <v>1</v>
      </c>
      <c r="O45" s="401">
        <f t="shared" si="0"/>
        <v>1</v>
      </c>
      <c r="P45" s="401">
        <f t="shared" si="0"/>
        <v>1</v>
      </c>
      <c r="Q45" s="401">
        <f t="shared" si="0"/>
        <v>1</v>
      </c>
      <c r="R45" s="401">
        <f t="shared" si="0"/>
        <v>1</v>
      </c>
      <c r="S45" s="401">
        <f t="shared" si="0"/>
        <v>0.98969072164948457</v>
      </c>
      <c r="T45" s="401">
        <f t="shared" si="0"/>
        <v>1</v>
      </c>
      <c r="U45" s="401">
        <f t="shared" si="0"/>
        <v>1</v>
      </c>
      <c r="V45" s="401">
        <f t="shared" si="0"/>
        <v>1</v>
      </c>
      <c r="W45" s="401">
        <f t="shared" si="0"/>
        <v>1</v>
      </c>
      <c r="X45" s="814">
        <f t="shared" si="0"/>
        <v>1</v>
      </c>
      <c r="Y45" s="559">
        <v>1</v>
      </c>
      <c r="Z45" s="559">
        <v>0.97799999999999998</v>
      </c>
      <c r="AA45" s="364">
        <v>1</v>
      </c>
      <c r="AB45" s="364">
        <v>1</v>
      </c>
      <c r="AC45" s="559">
        <v>0.98280000000000001</v>
      </c>
      <c r="AD45" s="364">
        <v>1</v>
      </c>
      <c r="AE45" s="559">
        <v>1</v>
      </c>
      <c r="AF45" s="559">
        <v>1</v>
      </c>
      <c r="AG45" s="364">
        <v>0.98729999999999996</v>
      </c>
      <c r="AH45" s="364">
        <v>1</v>
      </c>
      <c r="AI45" s="1411">
        <v>0.97560000000000002</v>
      </c>
      <c r="AJ45" s="1952"/>
      <c r="AK45" s="1952"/>
      <c r="AL45" s="1472"/>
    </row>
    <row r="46" spans="1:40" ht="15.75" hidden="1" customHeight="1" x14ac:dyDescent="0.25">
      <c r="A46" s="99"/>
      <c r="B46" s="379"/>
      <c r="C46" s="525"/>
      <c r="D46" s="381" t="s">
        <v>352</v>
      </c>
      <c r="E46" s="389"/>
      <c r="F46" s="169"/>
      <c r="G46" s="208">
        <f>SUM(M46:X46)</f>
        <v>1163</v>
      </c>
      <c r="H46" s="199"/>
      <c r="I46" s="199"/>
      <c r="J46" s="209"/>
      <c r="K46" s="210">
        <v>92</v>
      </c>
      <c r="L46" s="210">
        <v>98</v>
      </c>
      <c r="M46" s="210">
        <v>93</v>
      </c>
      <c r="N46" s="347">
        <v>102</v>
      </c>
      <c r="O46" s="347">
        <v>109</v>
      </c>
      <c r="P46" s="347">
        <v>96</v>
      </c>
      <c r="Q46" s="347">
        <v>104</v>
      </c>
      <c r="R46" s="347">
        <v>81</v>
      </c>
      <c r="S46" s="347">
        <v>97</v>
      </c>
      <c r="T46" s="347">
        <v>106</v>
      </c>
      <c r="U46" s="347">
        <v>87</v>
      </c>
      <c r="V46" s="211">
        <v>98</v>
      </c>
      <c r="W46" s="51">
        <v>101</v>
      </c>
      <c r="X46" s="796">
        <v>89</v>
      </c>
      <c r="Y46" s="863"/>
      <c r="Z46" s="909"/>
      <c r="AA46" s="906"/>
      <c r="AB46" s="976"/>
      <c r="AC46" s="1367"/>
      <c r="AD46" s="1353"/>
      <c r="AE46" s="1499"/>
      <c r="AF46" s="1525"/>
      <c r="AG46" s="1517"/>
      <c r="AH46" s="1771"/>
      <c r="AI46" s="2114"/>
      <c r="AJ46" s="2139"/>
      <c r="AK46" s="2217"/>
      <c r="AL46" s="1472"/>
    </row>
    <row r="47" spans="1:40" ht="15.75" hidden="1" customHeight="1" x14ac:dyDescent="0.25">
      <c r="A47" s="99"/>
      <c r="B47" s="379"/>
      <c r="C47" s="151"/>
      <c r="D47" s="244" t="s">
        <v>354</v>
      </c>
      <c r="E47" s="386"/>
      <c r="F47" s="191"/>
      <c r="G47" s="130">
        <f>SUM(M47:X47)</f>
        <v>1</v>
      </c>
      <c r="H47" s="85"/>
      <c r="I47" s="85"/>
      <c r="J47" s="128"/>
      <c r="K47" s="129">
        <v>0</v>
      </c>
      <c r="L47" s="129">
        <v>0</v>
      </c>
      <c r="M47" s="129">
        <v>0</v>
      </c>
      <c r="N47" s="348">
        <v>0</v>
      </c>
      <c r="O47" s="348">
        <v>0</v>
      </c>
      <c r="P47" s="348">
        <v>0</v>
      </c>
      <c r="Q47" s="348">
        <v>0</v>
      </c>
      <c r="R47" s="348">
        <v>0</v>
      </c>
      <c r="S47" s="348">
        <v>1</v>
      </c>
      <c r="T47" s="348">
        <v>0</v>
      </c>
      <c r="U47" s="348">
        <v>0</v>
      </c>
      <c r="V47" s="202">
        <v>0</v>
      </c>
      <c r="W47" s="51">
        <v>0</v>
      </c>
      <c r="X47" s="796">
        <v>0</v>
      </c>
      <c r="Y47" s="863"/>
      <c r="Z47" s="909"/>
      <c r="AA47" s="906"/>
      <c r="AB47" s="976"/>
      <c r="AC47" s="1367"/>
      <c r="AD47" s="1353"/>
      <c r="AE47" s="1499"/>
      <c r="AF47" s="1525"/>
      <c r="AG47" s="1517"/>
      <c r="AH47" s="1771"/>
      <c r="AI47" s="2114"/>
      <c r="AJ47" s="2139"/>
      <c r="AK47" s="2217"/>
      <c r="AL47" s="1472"/>
    </row>
    <row r="48" spans="1:40" ht="15.75" hidden="1" customHeight="1" x14ac:dyDescent="0.25">
      <c r="A48" s="99"/>
      <c r="B48" s="379"/>
      <c r="C48" s="151"/>
      <c r="D48" s="244" t="s">
        <v>353</v>
      </c>
      <c r="E48" s="386"/>
      <c r="F48" s="191"/>
      <c r="G48" s="130">
        <f>G46-G47</f>
        <v>1162</v>
      </c>
      <c r="H48" s="85"/>
      <c r="I48" s="85"/>
      <c r="J48" s="130"/>
      <c r="K48" s="130">
        <f>K46-K47</f>
        <v>92</v>
      </c>
      <c r="L48" s="130">
        <f t="shared" ref="L48:X48" si="1">L46-L47</f>
        <v>98</v>
      </c>
      <c r="M48" s="130">
        <f t="shared" si="1"/>
        <v>93</v>
      </c>
      <c r="N48" s="349">
        <f t="shared" si="1"/>
        <v>102</v>
      </c>
      <c r="O48" s="349">
        <f t="shared" si="1"/>
        <v>109</v>
      </c>
      <c r="P48" s="349">
        <f t="shared" si="1"/>
        <v>96</v>
      </c>
      <c r="Q48" s="349">
        <f t="shared" si="1"/>
        <v>104</v>
      </c>
      <c r="R48" s="349">
        <f t="shared" si="1"/>
        <v>81</v>
      </c>
      <c r="S48" s="349">
        <f t="shared" si="1"/>
        <v>96</v>
      </c>
      <c r="T48" s="349">
        <f t="shared" si="1"/>
        <v>106</v>
      </c>
      <c r="U48" s="349">
        <f t="shared" si="1"/>
        <v>87</v>
      </c>
      <c r="V48" s="350">
        <f t="shared" si="1"/>
        <v>98</v>
      </c>
      <c r="W48" s="350">
        <f t="shared" si="1"/>
        <v>101</v>
      </c>
      <c r="X48" s="815">
        <f t="shared" si="1"/>
        <v>89</v>
      </c>
      <c r="Y48" s="815"/>
      <c r="Z48" s="815"/>
      <c r="AA48" s="350"/>
      <c r="AB48" s="350"/>
      <c r="AC48" s="815"/>
      <c r="AD48" s="350"/>
      <c r="AE48" s="815"/>
      <c r="AF48" s="815"/>
      <c r="AG48" s="350"/>
      <c r="AH48" s="350"/>
      <c r="AI48" s="1403"/>
      <c r="AJ48" s="1403"/>
      <c r="AK48" s="1403"/>
      <c r="AL48" s="1472"/>
    </row>
    <row r="49" spans="1:38" ht="21.75" customHeight="1" x14ac:dyDescent="0.25">
      <c r="A49" s="99"/>
      <c r="B49" s="2422" t="s">
        <v>54</v>
      </c>
      <c r="C49" s="152" t="s">
        <v>295</v>
      </c>
      <c r="D49" s="126" t="s">
        <v>347</v>
      </c>
      <c r="E49" s="390" t="s">
        <v>297</v>
      </c>
      <c r="F49" s="310"/>
      <c r="G49" s="196">
        <f>SUM(T49:AE49)</f>
        <v>0</v>
      </c>
      <c r="H49" s="87"/>
      <c r="I49" s="87"/>
      <c r="J49" s="125"/>
      <c r="K49" s="107">
        <v>0</v>
      </c>
      <c r="L49" s="107">
        <v>0</v>
      </c>
      <c r="M49" s="107">
        <v>0</v>
      </c>
      <c r="N49" s="107">
        <v>0</v>
      </c>
      <c r="O49" s="107">
        <v>0</v>
      </c>
      <c r="P49" s="107">
        <v>0</v>
      </c>
      <c r="Q49" s="196">
        <v>1</v>
      </c>
      <c r="R49" s="55">
        <v>0</v>
      </c>
      <c r="S49" s="107">
        <v>0</v>
      </c>
      <c r="T49" s="107">
        <v>0</v>
      </c>
      <c r="U49" s="107">
        <v>0</v>
      </c>
      <c r="V49" s="107">
        <v>0</v>
      </c>
      <c r="W49" s="55">
        <v>0</v>
      </c>
      <c r="X49" s="578">
        <v>0</v>
      </c>
      <c r="Y49" s="578">
        <v>0</v>
      </c>
      <c r="Z49" s="578">
        <v>0</v>
      </c>
      <c r="AA49" s="55">
        <v>0</v>
      </c>
      <c r="AB49" s="55">
        <v>0</v>
      </c>
      <c r="AC49" s="578">
        <v>0</v>
      </c>
      <c r="AD49" s="578">
        <v>0</v>
      </c>
      <c r="AE49" s="578">
        <v>0</v>
      </c>
      <c r="AF49" s="578">
        <v>0</v>
      </c>
      <c r="AG49" s="55">
        <v>0</v>
      </c>
      <c r="AH49" s="55">
        <v>0</v>
      </c>
      <c r="AI49" s="2112">
        <v>0</v>
      </c>
      <c r="AJ49" s="2143">
        <v>0</v>
      </c>
      <c r="AK49" s="2216">
        <v>0</v>
      </c>
      <c r="AL49" s="1472"/>
    </row>
    <row r="50" spans="1:38" ht="20.25" customHeight="1" x14ac:dyDescent="0.25">
      <c r="A50" s="99"/>
      <c r="B50" s="2422"/>
      <c r="C50" s="152" t="s">
        <v>295</v>
      </c>
      <c r="D50" s="246" t="s">
        <v>346</v>
      </c>
      <c r="E50" s="390" t="s">
        <v>297</v>
      </c>
      <c r="F50" s="310"/>
      <c r="G50" s="196">
        <f>SUM(T50:AE50)</f>
        <v>0</v>
      </c>
      <c r="H50" s="87"/>
      <c r="I50" s="87"/>
      <c r="J50" s="125"/>
      <c r="K50" s="107">
        <v>0</v>
      </c>
      <c r="L50" s="107">
        <v>0</v>
      </c>
      <c r="M50" s="107">
        <v>0</v>
      </c>
      <c r="N50" s="107">
        <v>0</v>
      </c>
      <c r="O50" s="107">
        <v>0</v>
      </c>
      <c r="P50" s="107">
        <v>0</v>
      </c>
      <c r="Q50" s="196">
        <v>1</v>
      </c>
      <c r="R50" s="55">
        <v>0</v>
      </c>
      <c r="S50" s="107">
        <v>0</v>
      </c>
      <c r="T50" s="107">
        <v>0</v>
      </c>
      <c r="U50" s="107">
        <v>0</v>
      </c>
      <c r="V50" s="107">
        <v>0</v>
      </c>
      <c r="W50" s="55">
        <v>0</v>
      </c>
      <c r="X50" s="578">
        <v>0</v>
      </c>
      <c r="Y50" s="578">
        <v>0</v>
      </c>
      <c r="Z50" s="578">
        <v>0</v>
      </c>
      <c r="AA50" s="55">
        <v>0</v>
      </c>
      <c r="AB50" s="55">
        <v>0</v>
      </c>
      <c r="AC50" s="578">
        <v>0</v>
      </c>
      <c r="AD50" s="578">
        <v>0</v>
      </c>
      <c r="AE50" s="578">
        <v>0</v>
      </c>
      <c r="AF50" s="578">
        <v>0</v>
      </c>
      <c r="AG50" s="55">
        <v>0</v>
      </c>
      <c r="AH50" s="55">
        <v>0</v>
      </c>
      <c r="AI50" s="2112">
        <v>0</v>
      </c>
      <c r="AJ50" s="2143">
        <v>0</v>
      </c>
      <c r="AK50" s="2216">
        <v>0</v>
      </c>
      <c r="AL50" s="1472"/>
    </row>
    <row r="51" spans="1:38" ht="22.5" customHeight="1" x14ac:dyDescent="0.25">
      <c r="A51" s="99"/>
      <c r="B51" s="2364"/>
      <c r="C51" s="149" t="s">
        <v>295</v>
      </c>
      <c r="D51" s="246" t="s">
        <v>348</v>
      </c>
      <c r="E51" s="385" t="s">
        <v>297</v>
      </c>
      <c r="F51" s="191"/>
      <c r="G51" s="55">
        <v>0</v>
      </c>
      <c r="H51" s="61"/>
      <c r="I51" s="61"/>
      <c r="J51" s="50"/>
      <c r="K51" s="55">
        <v>0</v>
      </c>
      <c r="L51" s="55">
        <v>0</v>
      </c>
      <c r="M51" s="55">
        <v>0</v>
      </c>
      <c r="N51" s="55">
        <v>0</v>
      </c>
      <c r="O51" s="55">
        <v>0</v>
      </c>
      <c r="P51" s="55">
        <v>0</v>
      </c>
      <c r="Q51" s="55">
        <v>0</v>
      </c>
      <c r="R51" s="55">
        <v>0</v>
      </c>
      <c r="S51" s="55">
        <v>0</v>
      </c>
      <c r="T51" s="55">
        <v>0</v>
      </c>
      <c r="U51" s="55">
        <v>0</v>
      </c>
      <c r="V51" s="55">
        <v>0</v>
      </c>
      <c r="W51" s="55">
        <v>0</v>
      </c>
      <c r="X51" s="578">
        <v>0</v>
      </c>
      <c r="Y51" s="578">
        <v>0</v>
      </c>
      <c r="Z51" s="578">
        <v>0</v>
      </c>
      <c r="AA51" s="55">
        <v>0</v>
      </c>
      <c r="AB51" s="55">
        <v>0</v>
      </c>
      <c r="AC51" s="578">
        <v>0</v>
      </c>
      <c r="AD51" s="578">
        <v>0</v>
      </c>
      <c r="AE51" s="578">
        <v>0</v>
      </c>
      <c r="AF51" s="578">
        <v>0</v>
      </c>
      <c r="AG51" s="55">
        <v>0</v>
      </c>
      <c r="AH51" s="55">
        <v>0</v>
      </c>
      <c r="AI51" s="2112">
        <v>0</v>
      </c>
      <c r="AJ51" s="2143">
        <v>0</v>
      </c>
      <c r="AK51" s="2216">
        <v>0</v>
      </c>
      <c r="AL51" s="1472"/>
    </row>
    <row r="52" spans="1:38" ht="31.5" hidden="1" x14ac:dyDescent="0.25">
      <c r="A52" s="99"/>
      <c r="B52" s="2363" t="s">
        <v>322</v>
      </c>
      <c r="C52" s="150" t="s">
        <v>293</v>
      </c>
      <c r="D52" s="245" t="s">
        <v>11</v>
      </c>
      <c r="E52" s="385" t="s">
        <v>297</v>
      </c>
      <c r="F52" s="225"/>
      <c r="G52" s="94"/>
      <c r="H52" s="93"/>
      <c r="I52" s="93"/>
      <c r="J52" s="94"/>
      <c r="K52" s="94"/>
      <c r="L52" s="94"/>
      <c r="M52" s="93">
        <v>97.17</v>
      </c>
      <c r="N52" s="93">
        <v>97.49</v>
      </c>
      <c r="O52" s="93">
        <v>97.52</v>
      </c>
      <c r="P52" s="93">
        <v>98.04</v>
      </c>
      <c r="Q52" s="93">
        <v>98.51</v>
      </c>
      <c r="R52" s="93">
        <v>98.47</v>
      </c>
      <c r="S52" s="216"/>
      <c r="T52" s="216"/>
      <c r="U52" s="216"/>
      <c r="V52" s="216"/>
      <c r="W52" s="51"/>
      <c r="X52" s="142"/>
      <c r="Y52" s="863"/>
      <c r="Z52" s="909"/>
      <c r="AA52" s="906"/>
      <c r="AB52" s="976"/>
      <c r="AC52" s="1367"/>
      <c r="AD52" s="1367"/>
      <c r="AE52" s="1367"/>
      <c r="AF52" s="1525"/>
      <c r="AG52" s="1517"/>
      <c r="AH52" s="1771"/>
      <c r="AI52" s="2114"/>
      <c r="AJ52" s="2139"/>
      <c r="AK52" s="2217"/>
      <c r="AL52" s="1472"/>
    </row>
    <row r="53" spans="1:38" ht="31.5" hidden="1" x14ac:dyDescent="0.25">
      <c r="A53" s="99"/>
      <c r="B53" s="2364"/>
      <c r="C53" s="149" t="s">
        <v>293</v>
      </c>
      <c r="D53" s="242" t="s">
        <v>59</v>
      </c>
      <c r="E53" s="385" t="s">
        <v>297</v>
      </c>
      <c r="F53" s="191"/>
      <c r="G53" s="61"/>
      <c r="H53" s="51"/>
      <c r="I53" s="51"/>
      <c r="J53" s="61"/>
      <c r="K53" s="61"/>
      <c r="L53" s="61"/>
      <c r="M53" s="51">
        <v>96.05</v>
      </c>
      <c r="N53" s="51">
        <v>96.54</v>
      </c>
      <c r="O53" s="51">
        <v>96.85</v>
      </c>
      <c r="P53" s="51">
        <v>97.78</v>
      </c>
      <c r="Q53" s="51">
        <v>98.27</v>
      </c>
      <c r="R53" s="51">
        <v>98.68</v>
      </c>
      <c r="S53" s="203"/>
      <c r="T53" s="203"/>
      <c r="U53" s="203"/>
      <c r="V53" s="203"/>
      <c r="W53" s="51"/>
      <c r="X53" s="142"/>
      <c r="Y53" s="863"/>
      <c r="Z53" s="909"/>
      <c r="AA53" s="906"/>
      <c r="AB53" s="976"/>
      <c r="AC53" s="1367"/>
      <c r="AD53" s="1367"/>
      <c r="AE53" s="1367"/>
      <c r="AF53" s="1525"/>
      <c r="AG53" s="1517"/>
      <c r="AH53" s="1771"/>
      <c r="AI53" s="2114"/>
      <c r="AJ53" s="2139"/>
      <c r="AK53" s="2217"/>
      <c r="AL53" s="1472"/>
    </row>
    <row r="54" spans="1:38" ht="31.5" hidden="1" x14ac:dyDescent="0.25">
      <c r="A54" s="99"/>
      <c r="B54" s="2364"/>
      <c r="C54" s="149" t="s">
        <v>293</v>
      </c>
      <c r="D54" s="242" t="s">
        <v>60</v>
      </c>
      <c r="E54" s="385" t="s">
        <v>297</v>
      </c>
      <c r="F54" s="191"/>
      <c r="G54" s="61"/>
      <c r="H54" s="51"/>
      <c r="I54" s="51"/>
      <c r="J54" s="61"/>
      <c r="K54" s="61"/>
      <c r="L54" s="61"/>
      <c r="M54" s="51">
        <v>109.32</v>
      </c>
      <c r="N54" s="51">
        <v>107.5</v>
      </c>
      <c r="O54" s="51">
        <v>104.32</v>
      </c>
      <c r="P54" s="51">
        <v>100.61</v>
      </c>
      <c r="Q54" s="51">
        <v>100.74</v>
      </c>
      <c r="R54" s="51">
        <v>96.56</v>
      </c>
      <c r="S54" s="203"/>
      <c r="T54" s="203"/>
      <c r="U54" s="203"/>
      <c r="V54" s="203"/>
      <c r="W54" s="51"/>
      <c r="X54" s="142"/>
      <c r="Y54" s="863"/>
      <c r="Z54" s="909"/>
      <c r="AA54" s="906"/>
      <c r="AB54" s="976"/>
      <c r="AC54" s="1367"/>
      <c r="AD54" s="1367"/>
      <c r="AE54" s="1367"/>
      <c r="AF54" s="1525"/>
      <c r="AG54" s="1517"/>
      <c r="AH54" s="1771"/>
      <c r="AI54" s="2114"/>
      <c r="AJ54" s="2139"/>
      <c r="AK54" s="2217"/>
      <c r="AL54" s="1472"/>
    </row>
    <row r="55" spans="1:38" ht="32.25" hidden="1" thickBot="1" x14ac:dyDescent="0.3">
      <c r="A55" s="99"/>
      <c r="B55" s="2423"/>
      <c r="C55" s="151" t="s">
        <v>293</v>
      </c>
      <c r="D55" s="244" t="s">
        <v>14</v>
      </c>
      <c r="E55" s="385" t="s">
        <v>297</v>
      </c>
      <c r="F55" s="229"/>
      <c r="G55" s="91"/>
      <c r="H55" s="85"/>
      <c r="I55" s="85"/>
      <c r="J55" s="91"/>
      <c r="K55" s="91"/>
      <c r="L55" s="91"/>
      <c r="M55" s="85">
        <v>0.91</v>
      </c>
      <c r="N55" s="85">
        <v>0.9</v>
      </c>
      <c r="O55" s="85">
        <v>0.9</v>
      </c>
      <c r="P55" s="85">
        <v>0.95</v>
      </c>
      <c r="Q55" s="85">
        <v>0.93</v>
      </c>
      <c r="R55" s="85">
        <v>0.89</v>
      </c>
      <c r="S55" s="91"/>
      <c r="T55" s="91"/>
      <c r="U55" s="91"/>
      <c r="V55" s="91"/>
      <c r="W55" s="51"/>
      <c r="X55" s="142"/>
      <c r="Y55" s="863"/>
      <c r="Z55" s="909"/>
      <c r="AA55" s="906"/>
      <c r="AB55" s="976"/>
      <c r="AC55" s="1367"/>
      <c r="AD55" s="1367"/>
      <c r="AE55" s="1367"/>
      <c r="AF55" s="1525"/>
      <c r="AG55" s="1517"/>
      <c r="AH55" s="1771"/>
      <c r="AI55" s="2114"/>
      <c r="AJ55" s="2139"/>
      <c r="AK55" s="2217"/>
      <c r="AL55" s="1472"/>
    </row>
    <row r="56" spans="1:38" ht="16.5" thickBot="1" x14ac:dyDescent="0.3">
      <c r="A56" s="99"/>
      <c r="B56" s="1011"/>
      <c r="C56" s="1004" t="s">
        <v>295</v>
      </c>
      <c r="D56" s="1025" t="s">
        <v>598</v>
      </c>
      <c r="E56" s="385" t="s">
        <v>297</v>
      </c>
      <c r="F56" s="294"/>
      <c r="G56" s="1016"/>
      <c r="H56" s="199"/>
      <c r="I56" s="199"/>
      <c r="J56" s="1016"/>
      <c r="K56" s="1016"/>
      <c r="L56" s="1016"/>
      <c r="M56" s="199"/>
      <c r="N56" s="1016"/>
      <c r="O56" s="1016"/>
      <c r="P56" s="1016"/>
      <c r="Q56" s="1016"/>
      <c r="R56" s="1016"/>
      <c r="S56" s="1016"/>
      <c r="T56" s="1016"/>
      <c r="U56" s="1016"/>
      <c r="V56" s="1018"/>
      <c r="W56" s="1015"/>
      <c r="X56" s="998"/>
      <c r="Y56" s="676"/>
      <c r="Z56" s="578">
        <v>0</v>
      </c>
      <c r="AA56" s="55">
        <v>0</v>
      </c>
      <c r="AB56" s="55">
        <v>0</v>
      </c>
      <c r="AC56" s="578">
        <v>0</v>
      </c>
      <c r="AD56" s="578">
        <v>0</v>
      </c>
      <c r="AE56" s="578">
        <v>0</v>
      </c>
      <c r="AF56" s="578">
        <v>0</v>
      </c>
      <c r="AG56" s="55">
        <v>0</v>
      </c>
      <c r="AH56" s="55">
        <v>0</v>
      </c>
      <c r="AI56" s="2112">
        <v>0</v>
      </c>
      <c r="AJ56" s="2143">
        <v>0</v>
      </c>
      <c r="AK56" s="2216">
        <v>0</v>
      </c>
      <c r="AL56" s="1472"/>
    </row>
    <row r="57" spans="1:38" ht="15.75" customHeight="1" x14ac:dyDescent="0.25">
      <c r="A57" s="99"/>
      <c r="B57" s="2339" t="s">
        <v>62</v>
      </c>
      <c r="C57" s="150" t="s">
        <v>295</v>
      </c>
      <c r="D57" s="247" t="s">
        <v>305</v>
      </c>
      <c r="E57" s="388" t="s">
        <v>297</v>
      </c>
      <c r="F57" s="225"/>
      <c r="G57" s="134">
        <f>SUM(T57:AE57)</f>
        <v>77</v>
      </c>
      <c r="H57" s="101"/>
      <c r="I57" s="101"/>
      <c r="J57" s="93"/>
      <c r="K57" s="93">
        <v>12</v>
      </c>
      <c r="L57" s="93">
        <v>11</v>
      </c>
      <c r="M57" s="93">
        <v>22</v>
      </c>
      <c r="N57" s="93">
        <v>12</v>
      </c>
      <c r="O57" s="93">
        <v>7</v>
      </c>
      <c r="P57" s="93">
        <v>6</v>
      </c>
      <c r="Q57" s="93">
        <v>8</v>
      </c>
      <c r="R57" s="93">
        <v>4</v>
      </c>
      <c r="S57" s="93">
        <v>4</v>
      </c>
      <c r="T57" s="93">
        <v>3</v>
      </c>
      <c r="U57" s="93">
        <v>11</v>
      </c>
      <c r="V57" s="365">
        <v>4</v>
      </c>
      <c r="W57" s="51">
        <v>5</v>
      </c>
      <c r="X57" s="796">
        <v>4</v>
      </c>
      <c r="Y57" s="863">
        <v>5</v>
      </c>
      <c r="Z57" s="909">
        <v>9</v>
      </c>
      <c r="AA57" s="906">
        <v>7</v>
      </c>
      <c r="AB57" s="976">
        <v>11</v>
      </c>
      <c r="AC57" s="1367">
        <v>10</v>
      </c>
      <c r="AD57" s="1353">
        <v>5</v>
      </c>
      <c r="AE57" s="1499">
        <v>3</v>
      </c>
      <c r="AF57" s="1525">
        <v>9</v>
      </c>
      <c r="AG57" s="1517">
        <v>7</v>
      </c>
      <c r="AH57" s="1771">
        <v>2</v>
      </c>
      <c r="AI57" s="2114">
        <v>6</v>
      </c>
      <c r="AJ57" s="2139">
        <v>5</v>
      </c>
      <c r="AK57" s="2217">
        <v>3</v>
      </c>
      <c r="AL57" s="1472"/>
    </row>
    <row r="58" spans="1:38" x14ac:dyDescent="0.25">
      <c r="A58" s="99"/>
      <c r="B58" s="2340"/>
      <c r="C58" s="149" t="s">
        <v>295</v>
      </c>
      <c r="D58" s="248" t="s">
        <v>257</v>
      </c>
      <c r="E58" s="385" t="s">
        <v>297</v>
      </c>
      <c r="F58" s="191"/>
      <c r="G58" s="51">
        <f>SUM(T58:AE58)</f>
        <v>47</v>
      </c>
      <c r="H58" s="51"/>
      <c r="I58" s="51"/>
      <c r="J58" s="51"/>
      <c r="K58" s="51">
        <v>5</v>
      </c>
      <c r="L58" s="51">
        <v>5</v>
      </c>
      <c r="M58" s="51">
        <v>10</v>
      </c>
      <c r="N58" s="51">
        <v>3</v>
      </c>
      <c r="O58" s="51">
        <v>7</v>
      </c>
      <c r="P58" s="51">
        <v>3</v>
      </c>
      <c r="Q58" s="51">
        <v>11</v>
      </c>
      <c r="R58" s="51">
        <v>9</v>
      </c>
      <c r="S58" s="51">
        <v>6</v>
      </c>
      <c r="T58" s="51">
        <v>2</v>
      </c>
      <c r="U58" s="51">
        <v>5</v>
      </c>
      <c r="V58" s="286">
        <v>7</v>
      </c>
      <c r="W58" s="51">
        <v>2</v>
      </c>
      <c r="X58" s="796">
        <v>3</v>
      </c>
      <c r="Y58" s="863">
        <v>3</v>
      </c>
      <c r="Z58" s="909">
        <v>1</v>
      </c>
      <c r="AA58" s="906">
        <v>8</v>
      </c>
      <c r="AB58" s="450">
        <v>4</v>
      </c>
      <c r="AC58" s="551">
        <v>5</v>
      </c>
      <c r="AD58" s="450">
        <v>5</v>
      </c>
      <c r="AE58" s="551">
        <v>2</v>
      </c>
      <c r="AF58" s="551">
        <v>3</v>
      </c>
      <c r="AG58" s="450">
        <v>4</v>
      </c>
      <c r="AH58" s="450">
        <v>8</v>
      </c>
      <c r="AI58" s="1401">
        <v>5</v>
      </c>
      <c r="AJ58" s="1401">
        <v>7</v>
      </c>
      <c r="AK58" s="1401">
        <v>9</v>
      </c>
      <c r="AL58" s="1472"/>
    </row>
    <row r="59" spans="1:38" ht="31.5" hidden="1" customHeight="1" x14ac:dyDescent="0.25">
      <c r="A59" s="99"/>
      <c r="B59" s="2340"/>
      <c r="C59" s="149" t="s">
        <v>355</v>
      </c>
      <c r="D59" s="249" t="s">
        <v>356</v>
      </c>
      <c r="E59" s="385" t="s">
        <v>357</v>
      </c>
      <c r="F59" s="191">
        <v>40.4</v>
      </c>
      <c r="G59" s="203"/>
      <c r="H59" s="203"/>
      <c r="I59" s="203"/>
      <c r="J59" s="203"/>
      <c r="K59" s="203"/>
      <c r="L59" s="203"/>
      <c r="M59" s="203"/>
      <c r="N59" s="2432"/>
      <c r="O59" s="2433"/>
      <c r="P59" s="2434"/>
      <c r="Q59" s="2432"/>
      <c r="R59" s="2433"/>
      <c r="S59" s="2434"/>
      <c r="T59" s="203"/>
      <c r="U59" s="203"/>
      <c r="V59" s="286"/>
      <c r="W59" s="51"/>
      <c r="X59" s="142"/>
      <c r="Y59" s="863"/>
      <c r="Z59" s="909"/>
      <c r="AA59" s="906"/>
      <c r="AB59" s="976"/>
      <c r="AC59" s="1367"/>
      <c r="AD59" s="1353"/>
      <c r="AE59" s="1499"/>
      <c r="AF59" s="1525"/>
      <c r="AG59" s="1517"/>
      <c r="AH59" s="1771"/>
      <c r="AI59" s="2114"/>
      <c r="AJ59" s="2139"/>
      <c r="AK59" s="2217"/>
      <c r="AL59" s="1472"/>
    </row>
    <row r="60" spans="1:38" ht="31.5" hidden="1" customHeight="1" x14ac:dyDescent="0.25">
      <c r="A60" s="99"/>
      <c r="B60" s="2340"/>
      <c r="C60" s="149" t="s">
        <v>359</v>
      </c>
      <c r="D60" s="249" t="s">
        <v>358</v>
      </c>
      <c r="E60" s="385" t="s">
        <v>357</v>
      </c>
      <c r="F60" s="191">
        <v>27.8</v>
      </c>
      <c r="G60" s="203"/>
      <c r="H60" s="203"/>
      <c r="I60" s="203"/>
      <c r="J60" s="203"/>
      <c r="K60" s="203"/>
      <c r="L60" s="203"/>
      <c r="M60" s="203"/>
      <c r="N60" s="2432"/>
      <c r="O60" s="2433"/>
      <c r="P60" s="2434"/>
      <c r="Q60" s="2432"/>
      <c r="R60" s="2433"/>
      <c r="S60" s="2434"/>
      <c r="T60" s="203"/>
      <c r="U60" s="203"/>
      <c r="V60" s="286"/>
      <c r="W60" s="51"/>
      <c r="X60" s="142"/>
      <c r="Y60" s="863"/>
      <c r="Z60" s="909"/>
      <c r="AA60" s="906"/>
      <c r="AB60" s="976"/>
      <c r="AC60" s="1367"/>
      <c r="AD60" s="1353"/>
      <c r="AE60" s="1499"/>
      <c r="AF60" s="1525"/>
      <c r="AG60" s="1517"/>
      <c r="AH60" s="1771"/>
      <c r="AI60" s="2114"/>
      <c r="AJ60" s="2139"/>
      <c r="AK60" s="2217"/>
      <c r="AL60" s="1472"/>
    </row>
    <row r="61" spans="1:38" x14ac:dyDescent="0.25">
      <c r="A61" s="99"/>
      <c r="B61" s="2340"/>
      <c r="C61" s="149" t="s">
        <v>295</v>
      </c>
      <c r="D61" s="242" t="s">
        <v>304</v>
      </c>
      <c r="E61" s="385" t="s">
        <v>297</v>
      </c>
      <c r="F61" s="191"/>
      <c r="G61" s="124"/>
      <c r="H61" s="50"/>
      <c r="I61" s="50"/>
      <c r="J61" s="75"/>
      <c r="K61" s="75">
        <f>K67/K66</f>
        <v>0.66666666666666663</v>
      </c>
      <c r="L61" s="75">
        <f t="shared" ref="L61:W61" si="2">L67/L66</f>
        <v>0.8</v>
      </c>
      <c r="M61" s="75">
        <f t="shared" si="2"/>
        <v>0.2857142857142857</v>
      </c>
      <c r="N61" s="184">
        <f t="shared" si="2"/>
        <v>0.375</v>
      </c>
      <c r="O61" s="184">
        <f t="shared" si="2"/>
        <v>0.46153846153846156</v>
      </c>
      <c r="P61" s="184">
        <f t="shared" si="2"/>
        <v>0.3</v>
      </c>
      <c r="Q61" s="81">
        <f t="shared" si="2"/>
        <v>0.6</v>
      </c>
      <c r="R61" s="184">
        <f t="shared" si="2"/>
        <v>0.5</v>
      </c>
      <c r="S61" s="184">
        <f t="shared" si="2"/>
        <v>0.2857142857142857</v>
      </c>
      <c r="T61" s="81">
        <f t="shared" si="2"/>
        <v>0.83333333333333337</v>
      </c>
      <c r="U61" s="81">
        <f t="shared" si="2"/>
        <v>0.625</v>
      </c>
      <c r="V61" s="436">
        <f t="shared" si="2"/>
        <v>1</v>
      </c>
      <c r="W61" s="436">
        <f t="shared" si="2"/>
        <v>1</v>
      </c>
      <c r="X61" s="717">
        <v>0.5</v>
      </c>
      <c r="Y61" s="816">
        <v>0.83</v>
      </c>
      <c r="Z61" s="816">
        <v>1</v>
      </c>
      <c r="AA61" s="184">
        <v>0.5</v>
      </c>
      <c r="AB61" s="896">
        <v>0.66</v>
      </c>
      <c r="AC61" s="1426">
        <v>0.75</v>
      </c>
      <c r="AD61" s="896">
        <v>0.66</v>
      </c>
      <c r="AE61" s="1562">
        <v>0.36399999999999999</v>
      </c>
      <c r="AF61" s="1379">
        <v>0.83299999999999996</v>
      </c>
      <c r="AG61" s="896">
        <v>0.75</v>
      </c>
      <c r="AH61" s="896">
        <v>0.66700000000000004</v>
      </c>
      <c r="AI61" s="2157">
        <v>0.9</v>
      </c>
      <c r="AJ61" s="2157">
        <v>0.9</v>
      </c>
      <c r="AK61" s="2157">
        <v>0.77800000000000002</v>
      </c>
      <c r="AL61" s="1472"/>
    </row>
    <row r="62" spans="1:38" hidden="1" x14ac:dyDescent="0.25">
      <c r="A62" s="99"/>
      <c r="B62" s="2340"/>
      <c r="C62" s="149" t="s">
        <v>295</v>
      </c>
      <c r="D62" s="242" t="s">
        <v>306</v>
      </c>
      <c r="E62" s="385" t="s">
        <v>297</v>
      </c>
      <c r="F62" s="191"/>
      <c r="G62" s="122"/>
      <c r="H62" s="122"/>
      <c r="I62" s="122"/>
      <c r="J62" s="70"/>
      <c r="K62" s="70"/>
      <c r="L62" s="70"/>
      <c r="M62" s="70"/>
      <c r="N62" s="70"/>
      <c r="O62" s="70"/>
      <c r="P62" s="70"/>
      <c r="Q62" s="70"/>
      <c r="R62" s="70"/>
      <c r="S62" s="70"/>
      <c r="T62" s="70"/>
      <c r="U62" s="51"/>
      <c r="V62" s="286"/>
      <c r="W62" s="51"/>
      <c r="X62" s="142"/>
      <c r="Y62" s="863"/>
      <c r="Z62" s="909"/>
      <c r="AA62" s="906"/>
      <c r="AB62" s="976"/>
      <c r="AC62" s="1367"/>
      <c r="AD62" s="1353"/>
      <c r="AE62" s="1499"/>
      <c r="AF62" s="1525"/>
      <c r="AG62" s="1517"/>
      <c r="AH62" s="1771"/>
      <c r="AI62" s="2114"/>
      <c r="AJ62" s="2139"/>
      <c r="AK62" s="2217"/>
      <c r="AL62" s="1472"/>
    </row>
    <row r="63" spans="1:38" s="42" customFormat="1" hidden="1" x14ac:dyDescent="0.25">
      <c r="A63" s="121"/>
      <c r="B63" s="2340"/>
      <c r="C63" s="149" t="s">
        <v>295</v>
      </c>
      <c r="D63" s="242" t="s">
        <v>344</v>
      </c>
      <c r="E63" s="385" t="s">
        <v>297</v>
      </c>
      <c r="F63" s="190"/>
      <c r="G63" s="122"/>
      <c r="H63" s="122"/>
      <c r="I63" s="122"/>
      <c r="J63" s="122"/>
      <c r="K63" s="122"/>
      <c r="L63" s="122"/>
      <c r="M63" s="122"/>
      <c r="N63" s="122"/>
      <c r="O63" s="122"/>
      <c r="P63" s="122"/>
      <c r="Q63" s="122"/>
      <c r="R63" s="122"/>
      <c r="S63" s="122"/>
      <c r="T63" s="122"/>
      <c r="U63" s="50"/>
      <c r="V63" s="286"/>
      <c r="W63" s="50"/>
      <c r="X63" s="537"/>
      <c r="Y63" s="123"/>
      <c r="Z63" s="123"/>
      <c r="AA63" s="907"/>
      <c r="AB63" s="970"/>
      <c r="AC63" s="123"/>
      <c r="AD63" s="1340"/>
      <c r="AE63" s="123"/>
      <c r="AF63" s="123"/>
      <c r="AG63" s="1520"/>
      <c r="AH63" s="1756"/>
      <c r="AI63" s="2116"/>
      <c r="AJ63" s="2140"/>
      <c r="AK63" s="2218"/>
      <c r="AL63" s="1472"/>
    </row>
    <row r="64" spans="1:38" s="42" customFormat="1" ht="31.5" hidden="1" customHeight="1" x14ac:dyDescent="0.25">
      <c r="A64" s="121"/>
      <c r="B64" s="2340"/>
      <c r="C64" s="149" t="s">
        <v>359</v>
      </c>
      <c r="D64" s="246" t="s">
        <v>360</v>
      </c>
      <c r="E64" s="385" t="s">
        <v>357</v>
      </c>
      <c r="F64" s="189">
        <v>0.32600000000000001</v>
      </c>
      <c r="G64" s="133"/>
      <c r="H64" s="133"/>
      <c r="I64" s="133"/>
      <c r="J64" s="133"/>
      <c r="K64" s="133"/>
      <c r="L64" s="133"/>
      <c r="M64" s="133"/>
      <c r="N64" s="2446"/>
      <c r="O64" s="2447"/>
      <c r="P64" s="2448"/>
      <c r="Q64" s="2446"/>
      <c r="R64" s="2447"/>
      <c r="S64" s="2448"/>
      <c r="T64" s="133"/>
      <c r="U64" s="203"/>
      <c r="V64" s="286"/>
      <c r="W64" s="50"/>
      <c r="X64" s="537"/>
      <c r="Y64" s="123"/>
      <c r="Z64" s="123"/>
      <c r="AA64" s="907"/>
      <c r="AB64" s="970"/>
      <c r="AC64" s="123"/>
      <c r="AD64" s="1340"/>
      <c r="AE64" s="123"/>
      <c r="AF64" s="123"/>
      <c r="AG64" s="1520"/>
      <c r="AH64" s="1756"/>
      <c r="AI64" s="2116"/>
      <c r="AJ64" s="2140"/>
      <c r="AK64" s="2218"/>
      <c r="AL64" s="1472"/>
    </row>
    <row r="65" spans="1:38" s="42" customFormat="1" ht="31.5" hidden="1" customHeight="1" x14ac:dyDescent="0.25">
      <c r="A65" s="121"/>
      <c r="B65" s="2340"/>
      <c r="C65" s="149" t="s">
        <v>359</v>
      </c>
      <c r="D65" s="246" t="s">
        <v>361</v>
      </c>
      <c r="E65" s="385" t="s">
        <v>357</v>
      </c>
      <c r="F65" s="189">
        <v>0.29199999999999998</v>
      </c>
      <c r="G65" s="133"/>
      <c r="H65" s="133"/>
      <c r="I65" s="133"/>
      <c r="J65" s="133"/>
      <c r="K65" s="133"/>
      <c r="L65" s="133"/>
      <c r="M65" s="133"/>
      <c r="N65" s="2443"/>
      <c r="O65" s="2444"/>
      <c r="P65" s="2445"/>
      <c r="Q65" s="2446"/>
      <c r="R65" s="2447"/>
      <c r="S65" s="2448"/>
      <c r="T65" s="133"/>
      <c r="U65" s="203"/>
      <c r="V65" s="286"/>
      <c r="W65" s="50"/>
      <c r="X65" s="537"/>
      <c r="Y65" s="123"/>
      <c r="Z65" s="123"/>
      <c r="AA65" s="907"/>
      <c r="AB65" s="970"/>
      <c r="AC65" s="123"/>
      <c r="AD65" s="1340"/>
      <c r="AE65" s="123"/>
      <c r="AF65" s="123"/>
      <c r="AG65" s="1520"/>
      <c r="AH65" s="1756"/>
      <c r="AI65" s="2116"/>
      <c r="AJ65" s="2140"/>
      <c r="AK65" s="2218"/>
      <c r="AL65" s="1472"/>
    </row>
    <row r="66" spans="1:38" s="42" customFormat="1" ht="31.5" hidden="1" customHeight="1" x14ac:dyDescent="0.25">
      <c r="A66" s="121"/>
      <c r="B66" s="2340"/>
      <c r="C66" s="149"/>
      <c r="D66" s="547" t="s">
        <v>548</v>
      </c>
      <c r="E66" s="385"/>
      <c r="F66" s="440"/>
      <c r="G66" s="133">
        <f>SUM(M66:X66)</f>
        <v>89</v>
      </c>
      <c r="H66" s="133"/>
      <c r="I66" s="133"/>
      <c r="J66" s="133"/>
      <c r="K66" s="133">
        <v>3</v>
      </c>
      <c r="L66" s="133">
        <v>5</v>
      </c>
      <c r="M66" s="133">
        <v>14</v>
      </c>
      <c r="N66" s="548">
        <v>8</v>
      </c>
      <c r="O66" s="549">
        <v>13</v>
      </c>
      <c r="P66" s="275">
        <v>10</v>
      </c>
      <c r="Q66" s="548">
        <v>5</v>
      </c>
      <c r="R66" s="549">
        <v>4</v>
      </c>
      <c r="S66" s="275">
        <v>7</v>
      </c>
      <c r="T66" s="122">
        <v>6</v>
      </c>
      <c r="U66" s="122">
        <v>8</v>
      </c>
      <c r="V66" s="550">
        <v>4</v>
      </c>
      <c r="W66" s="548">
        <v>9</v>
      </c>
      <c r="X66" s="548">
        <v>1</v>
      </c>
      <c r="Y66" s="548"/>
      <c r="Z66" s="548"/>
      <c r="AA66" s="122"/>
      <c r="AB66" s="122"/>
      <c r="AC66" s="548"/>
      <c r="AD66" s="122"/>
      <c r="AE66" s="548"/>
      <c r="AF66" s="548"/>
      <c r="AG66" s="122"/>
      <c r="AH66" s="122"/>
      <c r="AI66" s="275"/>
      <c r="AJ66" s="275"/>
      <c r="AK66" s="275"/>
      <c r="AL66" s="1472"/>
    </row>
    <row r="67" spans="1:38" s="42" customFormat="1" ht="31.5" hidden="1" customHeight="1" x14ac:dyDescent="0.25">
      <c r="A67" s="121"/>
      <c r="B67" s="2340"/>
      <c r="C67" s="149"/>
      <c r="D67" s="547" t="s">
        <v>549</v>
      </c>
      <c r="E67" s="385"/>
      <c r="F67" s="440"/>
      <c r="G67" s="133">
        <f>SUM(M67:X67)</f>
        <v>47</v>
      </c>
      <c r="H67" s="133"/>
      <c r="I67" s="133"/>
      <c r="J67" s="133"/>
      <c r="K67" s="133">
        <v>2</v>
      </c>
      <c r="L67" s="133">
        <v>4</v>
      </c>
      <c r="M67" s="133">
        <v>4</v>
      </c>
      <c r="N67" s="548">
        <v>3</v>
      </c>
      <c r="O67" s="549">
        <v>6</v>
      </c>
      <c r="P67" s="275">
        <v>3</v>
      </c>
      <c r="Q67" s="548">
        <v>3</v>
      </c>
      <c r="R67" s="549">
        <v>2</v>
      </c>
      <c r="S67" s="275">
        <v>2</v>
      </c>
      <c r="T67" s="122">
        <v>5</v>
      </c>
      <c r="U67" s="122">
        <v>5</v>
      </c>
      <c r="V67" s="550">
        <v>4</v>
      </c>
      <c r="W67" s="548">
        <v>9</v>
      </c>
      <c r="X67" s="548">
        <v>1</v>
      </c>
      <c r="Y67" s="548"/>
      <c r="Z67" s="548"/>
      <c r="AA67" s="122"/>
      <c r="AB67" s="122"/>
      <c r="AC67" s="548"/>
      <c r="AD67" s="122"/>
      <c r="AE67" s="548"/>
      <c r="AF67" s="548"/>
      <c r="AG67" s="122"/>
      <c r="AH67" s="122"/>
      <c r="AI67" s="275"/>
      <c r="AJ67" s="275"/>
      <c r="AK67" s="275"/>
      <c r="AL67" s="1472"/>
    </row>
    <row r="68" spans="1:38" x14ac:dyDescent="0.25">
      <c r="A68" s="99"/>
      <c r="B68" s="2340"/>
      <c r="C68" s="149" t="s">
        <v>295</v>
      </c>
      <c r="D68" s="242" t="s">
        <v>307</v>
      </c>
      <c r="E68" s="385" t="s">
        <v>297</v>
      </c>
      <c r="F68" s="191"/>
      <c r="G68" s="122">
        <f>SUM(T68:AE68)</f>
        <v>1</v>
      </c>
      <c r="H68" s="70"/>
      <c r="I68" s="70"/>
      <c r="J68" s="70"/>
      <c r="K68" s="70"/>
      <c r="L68" s="70"/>
      <c r="M68" s="70"/>
      <c r="N68" s="70">
        <v>1</v>
      </c>
      <c r="O68" s="70">
        <v>0</v>
      </c>
      <c r="P68" s="70">
        <v>0</v>
      </c>
      <c r="Q68" s="70">
        <v>0</v>
      </c>
      <c r="R68" s="70">
        <v>0</v>
      </c>
      <c r="S68" s="70">
        <v>0</v>
      </c>
      <c r="T68" s="70">
        <v>0</v>
      </c>
      <c r="U68" s="51">
        <v>0</v>
      </c>
      <c r="V68" s="286">
        <v>0</v>
      </c>
      <c r="W68" s="551">
        <v>0</v>
      </c>
      <c r="X68" s="551">
        <v>0</v>
      </c>
      <c r="Y68" s="551">
        <v>0</v>
      </c>
      <c r="Z68" s="551">
        <v>0</v>
      </c>
      <c r="AA68" s="450">
        <v>0</v>
      </c>
      <c r="AB68" s="450">
        <v>0</v>
      </c>
      <c r="AC68" s="551">
        <v>1</v>
      </c>
      <c r="AD68" s="450">
        <v>0</v>
      </c>
      <c r="AE68" s="551">
        <v>0</v>
      </c>
      <c r="AF68" s="551">
        <v>0</v>
      </c>
      <c r="AG68" s="450">
        <v>0</v>
      </c>
      <c r="AH68" s="450">
        <v>0</v>
      </c>
      <c r="AI68" s="1401">
        <v>0</v>
      </c>
      <c r="AJ68" s="1401">
        <v>0</v>
      </c>
      <c r="AK68" s="1401">
        <v>0</v>
      </c>
      <c r="AL68" s="1472"/>
    </row>
    <row r="69" spans="1:38" x14ac:dyDescent="0.25">
      <c r="A69" s="99"/>
      <c r="B69" s="2340"/>
      <c r="C69" s="149" t="s">
        <v>295</v>
      </c>
      <c r="D69" s="242" t="s">
        <v>308</v>
      </c>
      <c r="E69" s="385" t="s">
        <v>297</v>
      </c>
      <c r="F69" s="191"/>
      <c r="G69" s="122"/>
      <c r="H69" s="70"/>
      <c r="I69" s="70"/>
      <c r="J69" s="70"/>
      <c r="K69" s="70"/>
      <c r="L69" s="70"/>
      <c r="M69" s="70"/>
      <c r="N69" s="70">
        <v>1</v>
      </c>
      <c r="O69" s="70">
        <v>1</v>
      </c>
      <c r="P69" s="70">
        <v>0</v>
      </c>
      <c r="Q69" s="70">
        <v>0</v>
      </c>
      <c r="R69" s="70">
        <v>0</v>
      </c>
      <c r="S69" s="70">
        <v>0</v>
      </c>
      <c r="T69" s="70">
        <v>0</v>
      </c>
      <c r="U69" s="51">
        <v>0</v>
      </c>
      <c r="V69" s="286">
        <v>0</v>
      </c>
      <c r="W69" s="551">
        <v>0</v>
      </c>
      <c r="X69" s="551">
        <v>0</v>
      </c>
      <c r="Y69" s="551">
        <v>0</v>
      </c>
      <c r="Z69" s="551">
        <v>0</v>
      </c>
      <c r="AA69" s="450">
        <v>1</v>
      </c>
      <c r="AB69" s="450">
        <v>1</v>
      </c>
      <c r="AC69" s="551">
        <v>2</v>
      </c>
      <c r="AD69" s="450">
        <v>2</v>
      </c>
      <c r="AE69" s="551">
        <v>2</v>
      </c>
      <c r="AF69" s="551">
        <v>2</v>
      </c>
      <c r="AG69" s="450">
        <v>1</v>
      </c>
      <c r="AH69" s="450">
        <v>1</v>
      </c>
      <c r="AI69" s="1401">
        <v>1</v>
      </c>
      <c r="AJ69" s="1401">
        <v>1</v>
      </c>
      <c r="AK69" s="1401">
        <v>1</v>
      </c>
      <c r="AL69" s="1472"/>
    </row>
    <row r="70" spans="1:38" x14ac:dyDescent="0.25">
      <c r="A70" s="99"/>
      <c r="B70" s="2340"/>
      <c r="C70" s="908" t="s">
        <v>295</v>
      </c>
      <c r="D70" s="242" t="s">
        <v>594</v>
      </c>
      <c r="E70" s="385" t="s">
        <v>297</v>
      </c>
      <c r="F70" s="779" t="s">
        <v>565</v>
      </c>
      <c r="G70" s="122"/>
      <c r="H70" s="70"/>
      <c r="I70" s="70"/>
      <c r="J70" s="70"/>
      <c r="K70" s="70"/>
      <c r="L70" s="70"/>
      <c r="M70" s="70"/>
      <c r="N70" s="948"/>
      <c r="O70" s="948"/>
      <c r="P70" s="948"/>
      <c r="Q70" s="753">
        <v>1</v>
      </c>
      <c r="R70" s="753">
        <v>1</v>
      </c>
      <c r="S70" s="753">
        <v>1</v>
      </c>
      <c r="T70" s="2055">
        <v>1</v>
      </c>
      <c r="U70" s="1426">
        <v>1</v>
      </c>
      <c r="V70" s="1426">
        <v>1</v>
      </c>
      <c r="W70" s="1071">
        <v>1</v>
      </c>
      <c r="X70" s="2056">
        <v>0.95199999999999996</v>
      </c>
      <c r="Y70" s="2057">
        <v>0.92</v>
      </c>
      <c r="Z70" s="2050">
        <v>0.93100000000000005</v>
      </c>
      <c r="AA70" s="2051">
        <v>0.9375</v>
      </c>
      <c r="AB70" s="2051">
        <v>0.92900000000000005</v>
      </c>
      <c r="AC70" s="2052">
        <v>0.49</v>
      </c>
      <c r="AD70" s="1045">
        <v>0.51900000000000002</v>
      </c>
      <c r="AE70" s="2052">
        <v>0.57499999999999996</v>
      </c>
      <c r="AF70" s="2052">
        <v>0.60299999999999998</v>
      </c>
      <c r="AG70" s="1045">
        <v>0.47199999999999998</v>
      </c>
      <c r="AH70" s="1045">
        <v>0.40799999999999997</v>
      </c>
      <c r="AI70" s="2254">
        <v>0.438</v>
      </c>
      <c r="AJ70" s="1045">
        <v>0.52200000000000002</v>
      </c>
      <c r="AK70" s="2271">
        <v>0.53800000000000003</v>
      </c>
      <c r="AL70" s="1472"/>
    </row>
    <row r="71" spans="1:38" x14ac:dyDescent="0.25">
      <c r="A71" s="99"/>
      <c r="B71" s="2340"/>
      <c r="C71" s="1765" t="s">
        <v>295</v>
      </c>
      <c r="D71" s="242" t="s">
        <v>595</v>
      </c>
      <c r="E71" s="385" t="s">
        <v>297</v>
      </c>
      <c r="F71" s="779" t="s">
        <v>565</v>
      </c>
      <c r="G71" s="122"/>
      <c r="H71" s="70"/>
      <c r="I71" s="70"/>
      <c r="J71" s="70"/>
      <c r="K71" s="70"/>
      <c r="L71" s="70"/>
      <c r="M71" s="70"/>
      <c r="N71" s="948"/>
      <c r="O71" s="948"/>
      <c r="P71" s="948"/>
      <c r="Q71" s="321">
        <v>0.16700000000000001</v>
      </c>
      <c r="R71" s="321">
        <v>0.16700000000000001</v>
      </c>
      <c r="S71" s="321">
        <v>0.125</v>
      </c>
      <c r="T71" s="1920">
        <v>6.7000000000000004E-2</v>
      </c>
      <c r="U71" s="2052">
        <v>0.214</v>
      </c>
      <c r="V71" s="2052">
        <v>0.38500000000000001</v>
      </c>
      <c r="W71" s="1045">
        <v>0.313</v>
      </c>
      <c r="X71" s="2053">
        <v>0.33300000000000002</v>
      </c>
      <c r="Y71" s="2054">
        <v>0.36</v>
      </c>
      <c r="Z71" s="2052">
        <v>0.379</v>
      </c>
      <c r="AA71" s="1045">
        <v>0.34399999999999997</v>
      </c>
      <c r="AB71" s="1045">
        <v>0.57099999999999995</v>
      </c>
      <c r="AC71" s="2052">
        <v>0.317</v>
      </c>
      <c r="AD71" s="1045">
        <v>0.22800000000000001</v>
      </c>
      <c r="AE71" s="2052">
        <v>0.32900000000000001</v>
      </c>
      <c r="AF71" s="1045">
        <v>0.33300000000000002</v>
      </c>
      <c r="AG71" s="1045">
        <v>0.22800000000000001</v>
      </c>
      <c r="AH71" s="1045">
        <v>0.19700000000000001</v>
      </c>
      <c r="AI71" s="2254">
        <v>0.222</v>
      </c>
      <c r="AJ71" s="1045">
        <v>0.27800000000000002</v>
      </c>
      <c r="AK71" s="2271">
        <v>0.27700000000000002</v>
      </c>
      <c r="AL71" s="1472"/>
    </row>
    <row r="72" spans="1:38" x14ac:dyDescent="0.25">
      <c r="A72" s="99"/>
      <c r="B72" s="2340"/>
      <c r="C72" s="1765" t="s">
        <v>295</v>
      </c>
      <c r="D72" s="255" t="s">
        <v>679</v>
      </c>
      <c r="E72" s="239" t="s">
        <v>297</v>
      </c>
      <c r="F72" s="779" t="s">
        <v>565</v>
      </c>
      <c r="G72" s="122"/>
      <c r="H72" s="70"/>
      <c r="I72" s="70"/>
      <c r="J72" s="70"/>
      <c r="K72" s="70"/>
      <c r="L72" s="70"/>
      <c r="M72" s="70"/>
      <c r="N72" s="948"/>
      <c r="O72" s="948"/>
      <c r="P72" s="948"/>
      <c r="Q72" s="1808"/>
      <c r="R72" s="1808"/>
      <c r="S72" s="1808"/>
      <c r="T72" s="1795"/>
      <c r="U72" s="1313"/>
      <c r="V72" s="1313"/>
      <c r="W72" s="1313"/>
      <c r="X72" s="1314"/>
      <c r="Y72" s="1315"/>
      <c r="Z72" s="1313"/>
      <c r="AA72" s="575"/>
      <c r="AB72" s="575"/>
      <c r="AC72" s="1313"/>
      <c r="AD72" s="575"/>
      <c r="AE72" s="1313"/>
      <c r="AF72" s="575"/>
      <c r="AG72" s="575"/>
      <c r="AH72" s="1045">
        <v>0.24199999999999999</v>
      </c>
      <c r="AI72" s="2158">
        <v>0.32500000000000001</v>
      </c>
      <c r="AJ72" s="1045">
        <v>0.36799999999999999</v>
      </c>
      <c r="AK72" s="2158">
        <v>0.4</v>
      </c>
      <c r="AL72" s="46"/>
    </row>
    <row r="73" spans="1:38" x14ac:dyDescent="0.25">
      <c r="A73" s="99"/>
      <c r="B73" s="2340"/>
      <c r="C73" s="1490" t="s">
        <v>295</v>
      </c>
      <c r="D73" s="242" t="s">
        <v>671</v>
      </c>
      <c r="E73" s="385" t="s">
        <v>297</v>
      </c>
      <c r="F73" s="1501"/>
      <c r="G73" s="122"/>
      <c r="H73" s="70"/>
      <c r="I73" s="70"/>
      <c r="J73" s="70"/>
      <c r="K73" s="70"/>
      <c r="L73" s="70"/>
      <c r="M73" s="70"/>
      <c r="N73" s="948"/>
      <c r="O73" s="948"/>
      <c r="P73" s="948"/>
      <c r="Q73" s="1511"/>
      <c r="R73" s="1511"/>
      <c r="S73" s="1511"/>
      <c r="T73" s="1505"/>
      <c r="U73" s="1313"/>
      <c r="V73" s="1313"/>
      <c r="W73" s="1313"/>
      <c r="X73" s="1314"/>
      <c r="Y73" s="1315"/>
      <c r="Z73" s="1313"/>
      <c r="AA73" s="575"/>
      <c r="AB73" s="575"/>
      <c r="AC73" s="1313"/>
      <c r="AD73" s="575"/>
      <c r="AE73" s="1316">
        <v>617</v>
      </c>
      <c r="AF73" s="1756">
        <v>489</v>
      </c>
      <c r="AG73" s="1520">
        <v>605</v>
      </c>
      <c r="AH73" s="1756">
        <v>452</v>
      </c>
      <c r="AI73" s="2106">
        <v>400</v>
      </c>
      <c r="AJ73" s="2128">
        <v>415</v>
      </c>
      <c r="AK73" s="2214">
        <v>447</v>
      </c>
      <c r="AL73" s="46"/>
    </row>
    <row r="74" spans="1:38" x14ac:dyDescent="0.25">
      <c r="A74" s="99"/>
      <c r="B74" s="2340"/>
      <c r="C74" s="1144" t="s">
        <v>295</v>
      </c>
      <c r="D74" s="242" t="s">
        <v>689</v>
      </c>
      <c r="E74" s="385" t="s">
        <v>297</v>
      </c>
      <c r="F74" s="1130"/>
      <c r="G74" s="122"/>
      <c r="H74" s="70"/>
      <c r="I74" s="70"/>
      <c r="J74" s="70"/>
      <c r="K74" s="70"/>
      <c r="L74" s="70"/>
      <c r="M74" s="70"/>
      <c r="N74" s="948"/>
      <c r="O74" s="948"/>
      <c r="P74" s="948"/>
      <c r="Q74" s="1150"/>
      <c r="R74" s="1150"/>
      <c r="S74" s="1150"/>
      <c r="T74" s="1127"/>
      <c r="U74" s="1313"/>
      <c r="V74" s="1313"/>
      <c r="W74" s="1313"/>
      <c r="X74" s="1314"/>
      <c r="Y74" s="1315"/>
      <c r="Z74" s="1316">
        <v>1</v>
      </c>
      <c r="AA74" s="1317">
        <v>2</v>
      </c>
      <c r="AB74" s="1317">
        <v>11</v>
      </c>
      <c r="AC74" s="1316">
        <v>11</v>
      </c>
      <c r="AD74" s="1317">
        <v>13</v>
      </c>
      <c r="AE74" s="1316">
        <v>17</v>
      </c>
      <c r="AF74" s="1316">
        <v>21</v>
      </c>
      <c r="AG74" s="1317">
        <v>23</v>
      </c>
      <c r="AH74" s="1317">
        <v>27</v>
      </c>
      <c r="AI74" s="1317">
        <v>28</v>
      </c>
      <c r="AJ74" s="1317">
        <v>30</v>
      </c>
      <c r="AK74" s="1317">
        <v>30</v>
      </c>
      <c r="AL74" s="2058"/>
    </row>
    <row r="75" spans="1:38" x14ac:dyDescent="0.25">
      <c r="A75" s="99"/>
      <c r="B75" s="2340"/>
      <c r="C75" s="652" t="s">
        <v>295</v>
      </c>
      <c r="D75" s="99" t="s">
        <v>493</v>
      </c>
      <c r="E75" s="391" t="s">
        <v>297</v>
      </c>
      <c r="F75" s="143"/>
      <c r="G75" s="339"/>
      <c r="H75" s="43"/>
      <c r="I75" s="43"/>
      <c r="J75" s="43"/>
      <c r="K75" s="43"/>
      <c r="L75" s="43"/>
      <c r="M75" s="43"/>
      <c r="N75" s="51">
        <v>133</v>
      </c>
      <c r="O75" s="51">
        <v>38</v>
      </c>
      <c r="P75" s="51">
        <v>98</v>
      </c>
      <c r="Q75" s="51">
        <v>91</v>
      </c>
      <c r="R75" s="51">
        <v>36</v>
      </c>
      <c r="S75" s="51">
        <v>32</v>
      </c>
      <c r="T75" s="70">
        <v>60</v>
      </c>
      <c r="U75" s="51">
        <v>77</v>
      </c>
      <c r="V75" s="286">
        <v>58</v>
      </c>
      <c r="W75" s="437">
        <v>94</v>
      </c>
      <c r="X75" s="796">
        <v>61</v>
      </c>
      <c r="Y75" s="863">
        <v>85</v>
      </c>
      <c r="Z75" s="909">
        <v>122</v>
      </c>
      <c r="AA75" s="906">
        <v>112</v>
      </c>
      <c r="AB75" s="976">
        <v>86</v>
      </c>
      <c r="AC75" s="1367">
        <v>56</v>
      </c>
      <c r="AD75" s="1353">
        <v>204</v>
      </c>
      <c r="AE75" s="1499">
        <v>22</v>
      </c>
      <c r="AF75" s="123">
        <v>33</v>
      </c>
      <c r="AG75" s="1756">
        <v>16</v>
      </c>
      <c r="AH75" s="1756">
        <v>10</v>
      </c>
      <c r="AI75" s="2260"/>
      <c r="AJ75" s="2260"/>
      <c r="AK75" s="2260"/>
      <c r="AL75" s="142"/>
    </row>
    <row r="76" spans="1:38" ht="15.75" hidden="1" customHeight="1" x14ac:dyDescent="0.25">
      <c r="A76" s="99"/>
      <c r="B76" s="2340"/>
      <c r="C76" s="652" t="s">
        <v>295</v>
      </c>
      <c r="D76" s="242" t="s">
        <v>309</v>
      </c>
      <c r="E76" s="391" t="s">
        <v>297</v>
      </c>
      <c r="F76" s="191" t="s">
        <v>195</v>
      </c>
      <c r="G76" s="370">
        <f>G77/G78</f>
        <v>0.27578837117137517</v>
      </c>
      <c r="H76" s="124"/>
      <c r="I76" s="124"/>
      <c r="J76" s="75">
        <f>J77/J78</f>
        <v>0.21500503524672709</v>
      </c>
      <c r="K76" s="75">
        <f>K77/K78</f>
        <v>0.28391167192429023</v>
      </c>
      <c r="L76" s="75">
        <f t="shared" ref="L76:U76" si="3">L77/L78</f>
        <v>0.29857560262965671</v>
      </c>
      <c r="M76" s="75">
        <f t="shared" si="3"/>
        <v>0.28564593301435409</v>
      </c>
      <c r="N76" s="75">
        <f t="shared" si="3"/>
        <v>0.33273284092956223</v>
      </c>
      <c r="O76" s="75">
        <f t="shared" si="3"/>
        <v>0.28725701943844495</v>
      </c>
      <c r="P76" s="75">
        <f t="shared" si="3"/>
        <v>0.2623561821422784</v>
      </c>
      <c r="Q76" s="75">
        <f t="shared" si="3"/>
        <v>0.3074346952444742</v>
      </c>
      <c r="R76" s="75">
        <f t="shared" si="3"/>
        <v>0.28391537944929485</v>
      </c>
      <c r="S76" s="75">
        <f t="shared" si="3"/>
        <v>0.25560375994215473</v>
      </c>
      <c r="T76" s="75">
        <f t="shared" si="3"/>
        <v>0.22388059701492538</v>
      </c>
      <c r="U76" s="75">
        <f t="shared" si="3"/>
        <v>0.27541093592754107</v>
      </c>
      <c r="V76" s="286"/>
      <c r="W76" s="437"/>
      <c r="X76" s="796"/>
      <c r="Y76" s="863"/>
      <c r="Z76" s="909"/>
      <c r="AA76" s="906"/>
      <c r="AB76" s="976"/>
      <c r="AC76" s="1367"/>
      <c r="AD76" s="1353"/>
      <c r="AE76" s="1499"/>
      <c r="AF76" s="899"/>
      <c r="AG76" s="540"/>
      <c r="AH76" s="540"/>
      <c r="AI76" s="2260"/>
      <c r="AJ76" s="2260"/>
      <c r="AK76" s="2260"/>
      <c r="AL76" s="142"/>
    </row>
    <row r="77" spans="1:38" ht="15.75" hidden="1" customHeight="1" x14ac:dyDescent="0.25">
      <c r="A77" s="99"/>
      <c r="B77" s="2340"/>
      <c r="C77" s="652" t="s">
        <v>295</v>
      </c>
      <c r="D77" s="242" t="s">
        <v>313</v>
      </c>
      <c r="E77" s="391" t="s">
        <v>297</v>
      </c>
      <c r="F77" s="191"/>
      <c r="G77" s="203">
        <f>SUM(J77:U77)</f>
        <v>19485</v>
      </c>
      <c r="H77" s="51"/>
      <c r="I77" s="51"/>
      <c r="J77" s="76">
        <v>1281</v>
      </c>
      <c r="K77" s="77">
        <v>1710</v>
      </c>
      <c r="L77" s="51">
        <v>1635</v>
      </c>
      <c r="M77" s="51">
        <v>1791</v>
      </c>
      <c r="N77" s="193">
        <v>1847</v>
      </c>
      <c r="O77" s="193">
        <v>1729</v>
      </c>
      <c r="P77" s="51">
        <v>1619</v>
      </c>
      <c r="Q77" s="51">
        <v>1836</v>
      </c>
      <c r="R77" s="51">
        <v>1691</v>
      </c>
      <c r="S77" s="51">
        <v>1414</v>
      </c>
      <c r="T77" s="51">
        <v>1290</v>
      </c>
      <c r="U77" s="51">
        <v>1642</v>
      </c>
      <c r="V77" s="286"/>
      <c r="W77" s="437"/>
      <c r="X77" s="796"/>
      <c r="Y77" s="863"/>
      <c r="Z77" s="909"/>
      <c r="AA77" s="906"/>
      <c r="AB77" s="976"/>
      <c r="AC77" s="1367"/>
      <c r="AD77" s="1353"/>
      <c r="AE77" s="1499"/>
      <c r="AF77" s="899"/>
      <c r="AG77" s="540"/>
      <c r="AH77" s="540"/>
      <c r="AI77" s="2260"/>
      <c r="AJ77" s="2260"/>
      <c r="AK77" s="2260"/>
      <c r="AL77" s="142"/>
    </row>
    <row r="78" spans="1:38" ht="15.75" hidden="1" customHeight="1" x14ac:dyDescent="0.25">
      <c r="A78" s="99"/>
      <c r="B78" s="2340"/>
      <c r="C78" s="652" t="s">
        <v>295</v>
      </c>
      <c r="D78" s="242" t="s">
        <v>314</v>
      </c>
      <c r="E78" s="391" t="s">
        <v>297</v>
      </c>
      <c r="F78" s="191"/>
      <c r="G78" s="203">
        <f>SUM(J78:U78)</f>
        <v>70652</v>
      </c>
      <c r="H78" s="51"/>
      <c r="I78" s="51"/>
      <c r="J78" s="79">
        <v>5958</v>
      </c>
      <c r="K78" s="80">
        <v>6023</v>
      </c>
      <c r="L78" s="51">
        <v>5476</v>
      </c>
      <c r="M78" s="51">
        <v>6270</v>
      </c>
      <c r="N78" s="193">
        <v>5551</v>
      </c>
      <c r="O78" s="193">
        <v>6019</v>
      </c>
      <c r="P78" s="51">
        <v>6171</v>
      </c>
      <c r="Q78" s="51">
        <v>5972</v>
      </c>
      <c r="R78" s="51">
        <v>5956</v>
      </c>
      <c r="S78" s="50">
        <v>5532</v>
      </c>
      <c r="T78" s="50">
        <v>5762</v>
      </c>
      <c r="U78" s="50">
        <v>5962</v>
      </c>
      <c r="V78" s="286"/>
      <c r="W78" s="437"/>
      <c r="X78" s="796"/>
      <c r="Y78" s="863"/>
      <c r="Z78" s="909"/>
      <c r="AA78" s="906"/>
      <c r="AB78" s="976"/>
      <c r="AC78" s="1367"/>
      <c r="AD78" s="1353"/>
      <c r="AE78" s="1499"/>
      <c r="AF78" s="899"/>
      <c r="AG78" s="540"/>
      <c r="AH78" s="540"/>
      <c r="AI78" s="2260"/>
      <c r="AJ78" s="2260"/>
      <c r="AK78" s="2260"/>
      <c r="AL78" s="142"/>
    </row>
    <row r="79" spans="1:38" ht="15.75" hidden="1" customHeight="1" x14ac:dyDescent="0.25">
      <c r="A79" s="99"/>
      <c r="B79" s="2340"/>
      <c r="C79" s="652" t="s">
        <v>295</v>
      </c>
      <c r="D79" s="242" t="s">
        <v>310</v>
      </c>
      <c r="E79" s="391" t="s">
        <v>297</v>
      </c>
      <c r="F79" s="191" t="s">
        <v>196</v>
      </c>
      <c r="G79" s="203"/>
      <c r="H79" s="51"/>
      <c r="I79" s="51"/>
      <c r="J79" s="69">
        <v>0.96</v>
      </c>
      <c r="K79" s="69">
        <v>0.97</v>
      </c>
      <c r="L79" s="69">
        <v>0.96</v>
      </c>
      <c r="M79" s="69">
        <v>0.98</v>
      </c>
      <c r="N79" s="69">
        <v>0.99</v>
      </c>
      <c r="O79" s="69">
        <v>0.99</v>
      </c>
      <c r="P79" s="69">
        <v>0.99</v>
      </c>
      <c r="Q79" s="69">
        <v>0.99</v>
      </c>
      <c r="R79" s="69">
        <v>0.98</v>
      </c>
      <c r="S79" s="69">
        <v>0.98</v>
      </c>
      <c r="T79" s="69">
        <v>0.98</v>
      </c>
      <c r="U79" s="203"/>
      <c r="V79" s="286"/>
      <c r="W79" s="437"/>
      <c r="X79" s="796"/>
      <c r="Y79" s="863"/>
      <c r="Z79" s="909"/>
      <c r="AA79" s="906"/>
      <c r="AB79" s="976"/>
      <c r="AC79" s="1367"/>
      <c r="AD79" s="1353"/>
      <c r="AE79" s="1499"/>
      <c r="AF79" s="899"/>
      <c r="AG79" s="540"/>
      <c r="AH79" s="540"/>
      <c r="AI79" s="2260"/>
      <c r="AJ79" s="2260"/>
      <c r="AK79" s="2260"/>
      <c r="AL79" s="142"/>
    </row>
    <row r="80" spans="1:38" ht="15.75" hidden="1" customHeight="1" x14ac:dyDescent="0.25">
      <c r="A80" s="99"/>
      <c r="B80" s="2340"/>
      <c r="C80" s="652" t="s">
        <v>295</v>
      </c>
      <c r="D80" s="242" t="s">
        <v>311</v>
      </c>
      <c r="E80" s="391" t="s">
        <v>297</v>
      </c>
      <c r="F80" s="191" t="s">
        <v>197</v>
      </c>
      <c r="G80" s="371">
        <f>G81/G82</f>
        <v>2.8917215697507877E-2</v>
      </c>
      <c r="H80" s="72"/>
      <c r="I80" s="72"/>
      <c r="J80" s="72">
        <f>J81/J82</f>
        <v>2.4085557652556842E-2</v>
      </c>
      <c r="K80" s="72">
        <f t="shared" ref="K80:U80" si="4">K81/K82</f>
        <v>2.726781857451404E-2</v>
      </c>
      <c r="L80" s="72">
        <f t="shared" si="4"/>
        <v>4.3210489718883478E-2</v>
      </c>
      <c r="M80" s="72">
        <f t="shared" si="4"/>
        <v>3.7033919703728643E-2</v>
      </c>
      <c r="N80" s="75">
        <f t="shared" si="4"/>
        <v>3.4123307198859587E-2</v>
      </c>
      <c r="O80" s="75">
        <f t="shared" si="4"/>
        <v>2.4908722109533467E-2</v>
      </c>
      <c r="P80" s="75">
        <f t="shared" si="4"/>
        <v>2.0258127756902469E-2</v>
      </c>
      <c r="Q80" s="75">
        <f t="shared" si="4"/>
        <v>3.5403875289051909E-2</v>
      </c>
      <c r="R80" s="75">
        <f t="shared" si="4"/>
        <v>3.0462007107801659E-2</v>
      </c>
      <c r="S80" s="75">
        <f t="shared" si="4"/>
        <v>1.5181070307861928E-2</v>
      </c>
      <c r="T80" s="75">
        <f t="shared" si="4"/>
        <v>2.8468880006525817E-2</v>
      </c>
      <c r="U80" s="75">
        <f t="shared" si="4"/>
        <v>2.8614591664445035E-2</v>
      </c>
      <c r="V80" s="286"/>
      <c r="W80" s="437"/>
      <c r="X80" s="796"/>
      <c r="Y80" s="863"/>
      <c r="Z80" s="909"/>
      <c r="AA80" s="906"/>
      <c r="AB80" s="976"/>
      <c r="AC80" s="1367"/>
      <c r="AD80" s="1353"/>
      <c r="AE80" s="1499"/>
      <c r="AF80" s="899"/>
      <c r="AG80" s="540"/>
      <c r="AH80" s="540"/>
      <c r="AI80" s="2260"/>
      <c r="AJ80" s="2260"/>
      <c r="AK80" s="2260"/>
      <c r="AL80" s="142"/>
    </row>
    <row r="81" spans="1:38" ht="15.75" hidden="1" customHeight="1" x14ac:dyDescent="0.25">
      <c r="A81" s="99"/>
      <c r="B81" s="2340"/>
      <c r="C81" s="652" t="s">
        <v>295</v>
      </c>
      <c r="D81" s="242" t="s">
        <v>315</v>
      </c>
      <c r="E81" s="391" t="s">
        <v>297</v>
      </c>
      <c r="F81" s="191"/>
      <c r="G81" s="203">
        <f>SUM(J81:U81)</f>
        <v>4038</v>
      </c>
      <c r="H81" s="51"/>
      <c r="I81" s="51"/>
      <c r="J81" s="82">
        <v>268</v>
      </c>
      <c r="K81" s="74">
        <v>303</v>
      </c>
      <c r="L81" s="74">
        <v>435</v>
      </c>
      <c r="M81" s="74">
        <v>440</v>
      </c>
      <c r="N81" s="193">
        <v>383</v>
      </c>
      <c r="O81" s="193">
        <v>307</v>
      </c>
      <c r="P81" s="51">
        <v>248</v>
      </c>
      <c r="Q81" s="51">
        <v>444</v>
      </c>
      <c r="R81" s="51">
        <v>360</v>
      </c>
      <c r="S81" s="355">
        <v>179</v>
      </c>
      <c r="T81" s="51">
        <v>349</v>
      </c>
      <c r="U81" s="51">
        <v>322</v>
      </c>
      <c r="V81" s="286"/>
      <c r="W81" s="437"/>
      <c r="X81" s="796"/>
      <c r="Y81" s="863"/>
      <c r="Z81" s="909"/>
      <c r="AA81" s="906"/>
      <c r="AB81" s="976"/>
      <c r="AC81" s="1367"/>
      <c r="AD81" s="1353"/>
      <c r="AE81" s="1499"/>
      <c r="AF81" s="899"/>
      <c r="AG81" s="540"/>
      <c r="AH81" s="540"/>
      <c r="AI81" s="2260"/>
      <c r="AJ81" s="2260"/>
      <c r="AK81" s="2260"/>
      <c r="AL81" s="142"/>
    </row>
    <row r="82" spans="1:38" ht="15.75" hidden="1" customHeight="1" x14ac:dyDescent="0.25">
      <c r="A82" s="99"/>
      <c r="B82" s="2340"/>
      <c r="C82" s="652" t="s">
        <v>295</v>
      </c>
      <c r="D82" s="242" t="s">
        <v>316</v>
      </c>
      <c r="E82" s="391" t="s">
        <v>297</v>
      </c>
      <c r="F82" s="191"/>
      <c r="G82" s="203">
        <f>SUM(J82:U82)</f>
        <v>139640</v>
      </c>
      <c r="H82" s="51"/>
      <c r="I82" s="51"/>
      <c r="J82" s="82">
        <v>11127</v>
      </c>
      <c r="K82" s="74">
        <v>11112</v>
      </c>
      <c r="L82" s="74">
        <v>10067</v>
      </c>
      <c r="M82" s="74">
        <v>11881</v>
      </c>
      <c r="N82" s="193">
        <v>11224</v>
      </c>
      <c r="O82" s="193">
        <v>12325</v>
      </c>
      <c r="P82" s="51">
        <v>12242</v>
      </c>
      <c r="Q82" s="51">
        <v>12541</v>
      </c>
      <c r="R82" s="51">
        <v>11818</v>
      </c>
      <c r="S82" s="355">
        <v>11791</v>
      </c>
      <c r="T82" s="51">
        <v>12259</v>
      </c>
      <c r="U82" s="51">
        <v>11253</v>
      </c>
      <c r="V82" s="286"/>
      <c r="W82" s="437"/>
      <c r="X82" s="796"/>
      <c r="Y82" s="863"/>
      <c r="Z82" s="909"/>
      <c r="AA82" s="906"/>
      <c r="AB82" s="976"/>
      <c r="AC82" s="1367"/>
      <c r="AD82" s="1353"/>
      <c r="AE82" s="1499"/>
      <c r="AF82" s="899"/>
      <c r="AG82" s="540"/>
      <c r="AH82" s="540"/>
      <c r="AI82" s="2260"/>
      <c r="AJ82" s="2260"/>
      <c r="AK82" s="2260"/>
      <c r="AL82" s="142"/>
    </row>
    <row r="83" spans="1:38" ht="15.75" hidden="1" customHeight="1" x14ac:dyDescent="0.25">
      <c r="A83" s="99"/>
      <c r="B83" s="2340"/>
      <c r="C83" s="652" t="s">
        <v>295</v>
      </c>
      <c r="D83" s="244" t="s">
        <v>312</v>
      </c>
      <c r="E83" s="391" t="s">
        <v>297</v>
      </c>
      <c r="F83" s="229" t="s">
        <v>198</v>
      </c>
      <c r="G83" s="91"/>
      <c r="H83" s="85"/>
      <c r="I83" s="85"/>
      <c r="J83" s="89">
        <v>0.9</v>
      </c>
      <c r="K83" s="89">
        <v>0.93</v>
      </c>
      <c r="L83" s="89">
        <v>0.9</v>
      </c>
      <c r="M83" s="90">
        <v>0.9</v>
      </c>
      <c r="N83" s="351">
        <v>0.92</v>
      </c>
      <c r="O83" s="351">
        <v>0.93</v>
      </c>
      <c r="P83" s="90">
        <v>0.9</v>
      </c>
      <c r="Q83" s="90">
        <v>0.9</v>
      </c>
      <c r="R83" s="90">
        <v>0.89</v>
      </c>
      <c r="S83" s="90">
        <v>0.83</v>
      </c>
      <c r="T83" s="90">
        <v>0.87</v>
      </c>
      <c r="U83" s="91"/>
      <c r="V83" s="366"/>
      <c r="W83" s="437"/>
      <c r="X83" s="796"/>
      <c r="Y83" s="863"/>
      <c r="Z83" s="909"/>
      <c r="AA83" s="906"/>
      <c r="AB83" s="976"/>
      <c r="AC83" s="1367"/>
      <c r="AD83" s="1353"/>
      <c r="AE83" s="1499"/>
      <c r="AF83" s="899"/>
      <c r="AG83" s="540"/>
      <c r="AH83" s="540"/>
      <c r="AI83" s="2260"/>
      <c r="AJ83" s="2260"/>
      <c r="AK83" s="2260"/>
      <c r="AL83" s="142"/>
    </row>
    <row r="84" spans="1:38" ht="15.75" hidden="1" customHeight="1" x14ac:dyDescent="0.25">
      <c r="A84" s="99"/>
      <c r="B84" s="2340"/>
      <c r="C84" s="652" t="s">
        <v>295</v>
      </c>
      <c r="D84" s="242" t="s">
        <v>366</v>
      </c>
      <c r="E84" s="391" t="s">
        <v>297</v>
      </c>
      <c r="F84" s="191"/>
      <c r="G84" s="203"/>
      <c r="H84" s="51"/>
      <c r="I84" s="51"/>
      <c r="J84" s="82"/>
      <c r="K84" s="74"/>
      <c r="L84" s="74"/>
      <c r="M84" s="74"/>
      <c r="N84" s="193"/>
      <c r="O84" s="193"/>
      <c r="P84" s="51"/>
      <c r="Q84" s="51"/>
      <c r="R84" s="51"/>
      <c r="S84" s="355"/>
      <c r="T84" s="51"/>
      <c r="U84" s="51"/>
      <c r="V84" s="286"/>
      <c r="W84" s="437"/>
      <c r="X84" s="796"/>
      <c r="Y84" s="863"/>
      <c r="Z84" s="909"/>
      <c r="AA84" s="906"/>
      <c r="AB84" s="976"/>
      <c r="AC84" s="1367"/>
      <c r="AD84" s="1353"/>
      <c r="AE84" s="1499"/>
      <c r="AF84" s="899"/>
      <c r="AG84" s="540"/>
      <c r="AH84" s="540"/>
      <c r="AI84" s="2260"/>
      <c r="AJ84" s="2260"/>
      <c r="AK84" s="2260"/>
      <c r="AL84" s="142"/>
    </row>
    <row r="85" spans="1:38" x14ac:dyDescent="0.25">
      <c r="A85" s="99"/>
      <c r="B85" s="2340"/>
      <c r="C85" s="652" t="s">
        <v>295</v>
      </c>
      <c r="D85" s="99" t="s">
        <v>494</v>
      </c>
      <c r="E85" s="391" t="s">
        <v>297</v>
      </c>
      <c r="F85" s="229"/>
      <c r="G85" s="91"/>
      <c r="H85" s="85"/>
      <c r="I85" s="85"/>
      <c r="J85" s="213"/>
      <c r="K85" s="198"/>
      <c r="L85" s="337"/>
      <c r="M85" s="337"/>
      <c r="N85" s="351">
        <v>0.98</v>
      </c>
      <c r="O85" s="351">
        <v>1</v>
      </c>
      <c r="P85" s="90">
        <v>0.97</v>
      </c>
      <c r="Q85" s="90">
        <v>0.97</v>
      </c>
      <c r="R85" s="90">
        <v>1</v>
      </c>
      <c r="S85" s="352">
        <v>0.98</v>
      </c>
      <c r="T85" s="90">
        <v>1</v>
      </c>
      <c r="U85" s="90">
        <v>0.99</v>
      </c>
      <c r="V85" s="367">
        <v>0.98</v>
      </c>
      <c r="W85" s="552">
        <v>0.97</v>
      </c>
      <c r="X85" s="552">
        <v>1</v>
      </c>
      <c r="Y85" s="552">
        <v>0.96499999999999997</v>
      </c>
      <c r="Z85" s="393">
        <v>1</v>
      </c>
      <c r="AA85" s="362">
        <v>0.96</v>
      </c>
      <c r="AB85" s="362">
        <v>0.98</v>
      </c>
      <c r="AC85" s="362">
        <v>0.96</v>
      </c>
      <c r="AD85" s="223">
        <v>0.95</v>
      </c>
      <c r="AE85" s="1085">
        <v>1</v>
      </c>
      <c r="AF85" s="1085">
        <v>1</v>
      </c>
      <c r="AG85" s="2059"/>
      <c r="AH85" s="2059"/>
      <c r="AI85" s="2259"/>
      <c r="AJ85" s="2259"/>
      <c r="AK85" s="2259"/>
      <c r="AL85" s="142"/>
    </row>
    <row r="86" spans="1:38" x14ac:dyDescent="0.25">
      <c r="A86" s="99"/>
      <c r="B86" s="2340"/>
      <c r="C86" s="652" t="s">
        <v>295</v>
      </c>
      <c r="D86" s="99" t="s">
        <v>492</v>
      </c>
      <c r="E86" s="391" t="s">
        <v>297</v>
      </c>
      <c r="F86" s="229"/>
      <c r="G86" s="91"/>
      <c r="H86" s="85"/>
      <c r="I86" s="85"/>
      <c r="J86" s="213"/>
      <c r="K86" s="198"/>
      <c r="L86" s="337"/>
      <c r="M86" s="337"/>
      <c r="N86" s="359">
        <v>0.504</v>
      </c>
      <c r="O86" s="359">
        <v>0.25600000000000001</v>
      </c>
      <c r="P86" s="360">
        <v>0.34100000000000003</v>
      </c>
      <c r="Q86" s="360">
        <v>0.26</v>
      </c>
      <c r="R86" s="360">
        <v>0.31900000000000001</v>
      </c>
      <c r="S86" s="361">
        <v>0.26200000000000001</v>
      </c>
      <c r="T86" s="360">
        <v>0.253</v>
      </c>
      <c r="U86" s="360">
        <v>0.26400000000000001</v>
      </c>
      <c r="V86" s="368">
        <v>0.29699999999999999</v>
      </c>
      <c r="W86" s="552">
        <v>0.21</v>
      </c>
      <c r="X86" s="552">
        <v>0.23200000000000001</v>
      </c>
      <c r="Y86" s="552">
        <v>0.39700000000000002</v>
      </c>
      <c r="Z86" s="552">
        <v>0.223</v>
      </c>
      <c r="AA86" s="69">
        <v>0.29099999999999998</v>
      </c>
      <c r="AB86" s="69">
        <v>0.25600000000000001</v>
      </c>
      <c r="AC86" s="552">
        <v>0.21299999999999999</v>
      </c>
      <c r="AD86" s="69">
        <v>0.45600000000000002</v>
      </c>
      <c r="AE86" s="552">
        <v>0.187</v>
      </c>
      <c r="AF86" s="559">
        <v>0.17399999999999999</v>
      </c>
      <c r="AG86" s="364">
        <v>5.8000000000000003E-2</v>
      </c>
      <c r="AH86" s="364">
        <v>0.192</v>
      </c>
      <c r="AI86" s="307"/>
      <c r="AJ86" s="307"/>
      <c r="AK86" s="307"/>
      <c r="AL86" s="142"/>
    </row>
    <row r="87" spans="1:38" x14ac:dyDescent="0.25">
      <c r="A87" s="99"/>
      <c r="B87" s="2340"/>
      <c r="C87" s="652" t="s">
        <v>295</v>
      </c>
      <c r="D87" s="99" t="s">
        <v>495</v>
      </c>
      <c r="E87" s="391" t="s">
        <v>297</v>
      </c>
      <c r="F87" s="229"/>
      <c r="G87" s="91"/>
      <c r="H87" s="85"/>
      <c r="I87" s="85"/>
      <c r="J87" s="213"/>
      <c r="K87" s="198"/>
      <c r="L87" s="337"/>
      <c r="M87" s="337"/>
      <c r="N87" s="351">
        <v>1</v>
      </c>
      <c r="O87" s="351">
        <v>0.97</v>
      </c>
      <c r="P87" s="90">
        <v>0.99</v>
      </c>
      <c r="Q87" s="90">
        <v>0.99</v>
      </c>
      <c r="R87" s="90">
        <v>1</v>
      </c>
      <c r="S87" s="352">
        <v>0.99</v>
      </c>
      <c r="T87" s="90">
        <v>0.99</v>
      </c>
      <c r="U87" s="90">
        <v>0.99</v>
      </c>
      <c r="V87" s="367">
        <v>1</v>
      </c>
      <c r="W87" s="552">
        <v>1</v>
      </c>
      <c r="X87" s="552">
        <v>1</v>
      </c>
      <c r="Y87" s="552">
        <v>0.99</v>
      </c>
      <c r="Z87" s="552">
        <v>1</v>
      </c>
      <c r="AA87" s="362">
        <v>0.98</v>
      </c>
      <c r="AB87" s="362">
        <v>1</v>
      </c>
      <c r="AC87" s="949">
        <v>0.98</v>
      </c>
      <c r="AD87" s="223">
        <v>1</v>
      </c>
      <c r="AE87" s="1085">
        <v>1</v>
      </c>
      <c r="AF87" s="1085">
        <v>1</v>
      </c>
      <c r="AG87" s="2059"/>
      <c r="AH87" s="2059"/>
      <c r="AI87" s="2259"/>
      <c r="AJ87" s="2259"/>
      <c r="AK87" s="2259"/>
      <c r="AL87" s="142"/>
    </row>
    <row r="88" spans="1:38" x14ac:dyDescent="0.25">
      <c r="A88" s="99"/>
      <c r="B88" s="2340"/>
      <c r="C88" s="652" t="s">
        <v>295</v>
      </c>
      <c r="D88" s="99" t="s">
        <v>498</v>
      </c>
      <c r="E88" s="391" t="s">
        <v>297</v>
      </c>
      <c r="F88" s="229"/>
      <c r="G88" s="91"/>
      <c r="H88" s="85"/>
      <c r="I88" s="85"/>
      <c r="J88" s="213"/>
      <c r="K88" s="198"/>
      <c r="L88" s="198"/>
      <c r="M88" s="198"/>
      <c r="N88" s="224">
        <v>129</v>
      </c>
      <c r="O88" s="224">
        <v>119</v>
      </c>
      <c r="P88" s="85">
        <v>116</v>
      </c>
      <c r="Q88" s="85">
        <v>78</v>
      </c>
      <c r="R88" s="85">
        <v>97</v>
      </c>
      <c r="S88" s="353">
        <v>75</v>
      </c>
      <c r="T88" s="85">
        <v>102</v>
      </c>
      <c r="U88" s="85">
        <v>80</v>
      </c>
      <c r="V88" s="366">
        <v>60</v>
      </c>
      <c r="W88" s="437">
        <v>60</v>
      </c>
      <c r="X88" s="796">
        <v>73</v>
      </c>
      <c r="Y88" s="863">
        <v>76</v>
      </c>
      <c r="Z88" s="909">
        <v>45</v>
      </c>
      <c r="AA88" s="906">
        <v>60</v>
      </c>
      <c r="AB88" s="976">
        <v>78</v>
      </c>
      <c r="AC88" s="1367">
        <v>53</v>
      </c>
      <c r="AD88" s="1771">
        <v>109</v>
      </c>
      <c r="AE88" s="1787">
        <v>47</v>
      </c>
      <c r="AF88" s="123">
        <v>47</v>
      </c>
      <c r="AG88" s="1756">
        <v>38</v>
      </c>
      <c r="AH88" s="1756">
        <v>48</v>
      </c>
      <c r="AI88" s="2260"/>
      <c r="AJ88" s="2260"/>
      <c r="AK88" s="2260"/>
      <c r="AL88" s="142"/>
    </row>
    <row r="89" spans="1:38" x14ac:dyDescent="0.25">
      <c r="A89" s="99"/>
      <c r="B89" s="2340"/>
      <c r="C89" s="652" t="s">
        <v>295</v>
      </c>
      <c r="D89" s="99" t="s">
        <v>496</v>
      </c>
      <c r="E89" s="391" t="s">
        <v>297</v>
      </c>
      <c r="F89" s="191"/>
      <c r="G89" s="203"/>
      <c r="H89" s="51"/>
      <c r="I89" s="51"/>
      <c r="J89" s="82"/>
      <c r="K89" s="74"/>
      <c r="L89" s="74"/>
      <c r="M89" s="74"/>
      <c r="N89" s="362">
        <v>0.98</v>
      </c>
      <c r="O89" s="362">
        <v>0.94</v>
      </c>
      <c r="P89" s="69">
        <v>0.99</v>
      </c>
      <c r="Q89" s="69">
        <v>0.96</v>
      </c>
      <c r="R89" s="69">
        <v>0.99</v>
      </c>
      <c r="S89" s="363">
        <v>1</v>
      </c>
      <c r="T89" s="69">
        <v>0.88</v>
      </c>
      <c r="U89" s="69">
        <v>0.99</v>
      </c>
      <c r="V89" s="369">
        <v>0.95</v>
      </c>
      <c r="W89" s="553">
        <v>0.98299999999999998</v>
      </c>
      <c r="X89" s="553">
        <v>0.98</v>
      </c>
      <c r="Y89" s="553">
        <v>0.99</v>
      </c>
      <c r="Z89" s="553">
        <v>0.91</v>
      </c>
      <c r="AA89" s="362">
        <v>1</v>
      </c>
      <c r="AB89" s="362">
        <v>0.99</v>
      </c>
      <c r="AC89" s="949">
        <v>0.96</v>
      </c>
      <c r="AD89" s="223">
        <v>0.94</v>
      </c>
      <c r="AE89" s="1085">
        <v>0.94</v>
      </c>
      <c r="AF89" s="1085">
        <v>0.92</v>
      </c>
      <c r="AG89" s="2059"/>
      <c r="AH89" s="2059"/>
      <c r="AI89" s="2259"/>
      <c r="AJ89" s="2259"/>
      <c r="AK89" s="2259"/>
      <c r="AL89" s="142"/>
    </row>
    <row r="90" spans="1:38" x14ac:dyDescent="0.25">
      <c r="A90" s="99"/>
      <c r="B90" s="2340"/>
      <c r="C90" s="652" t="s">
        <v>295</v>
      </c>
      <c r="D90" s="99" t="s">
        <v>499</v>
      </c>
      <c r="E90" s="391" t="s">
        <v>297</v>
      </c>
      <c r="F90" s="191"/>
      <c r="G90" s="203"/>
      <c r="H90" s="51"/>
      <c r="I90" s="51"/>
      <c r="J90" s="82"/>
      <c r="K90" s="74"/>
      <c r="L90" s="74"/>
      <c r="M90" s="74"/>
      <c r="N90" s="193">
        <v>50</v>
      </c>
      <c r="O90" s="193">
        <v>60</v>
      </c>
      <c r="P90" s="51">
        <v>39</v>
      </c>
      <c r="Q90" s="51">
        <v>66</v>
      </c>
      <c r="R90" s="51">
        <v>70</v>
      </c>
      <c r="S90" s="355">
        <v>32</v>
      </c>
      <c r="T90" s="51">
        <v>21</v>
      </c>
      <c r="U90" s="51">
        <v>29</v>
      </c>
      <c r="V90" s="286">
        <v>24</v>
      </c>
      <c r="W90" s="437">
        <v>18</v>
      </c>
      <c r="X90" s="796">
        <v>41</v>
      </c>
      <c r="Y90" s="863">
        <v>41</v>
      </c>
      <c r="Z90" s="909">
        <v>68</v>
      </c>
      <c r="AA90" s="906">
        <v>72</v>
      </c>
      <c r="AB90" s="976">
        <v>63</v>
      </c>
      <c r="AC90" s="1367">
        <v>55</v>
      </c>
      <c r="AD90" s="1353">
        <v>78</v>
      </c>
      <c r="AE90" s="1499">
        <v>37</v>
      </c>
      <c r="AF90" s="123">
        <v>36</v>
      </c>
      <c r="AG90" s="1756">
        <v>30</v>
      </c>
      <c r="AH90" s="1756">
        <v>61</v>
      </c>
      <c r="AI90" s="2260"/>
      <c r="AJ90" s="2260"/>
      <c r="AK90" s="2260"/>
      <c r="AL90" s="142"/>
    </row>
    <row r="91" spans="1:38" ht="16.5" thickBot="1" x14ac:dyDescent="0.3">
      <c r="A91" s="99"/>
      <c r="B91" s="2341"/>
      <c r="C91" s="653" t="s">
        <v>295</v>
      </c>
      <c r="D91" s="382" t="s">
        <v>497</v>
      </c>
      <c r="E91" s="392" t="s">
        <v>297</v>
      </c>
      <c r="F91" s="226"/>
      <c r="G91" s="218"/>
      <c r="H91" s="96"/>
      <c r="I91" s="96"/>
      <c r="J91" s="288"/>
      <c r="K91" s="289"/>
      <c r="L91" s="289"/>
      <c r="M91" s="289"/>
      <c r="N91" s="351">
        <v>0.98</v>
      </c>
      <c r="O91" s="351">
        <v>0.97</v>
      </c>
      <c r="P91" s="90">
        <v>1</v>
      </c>
      <c r="Q91" s="90">
        <v>0.98</v>
      </c>
      <c r="R91" s="90">
        <v>1</v>
      </c>
      <c r="S91" s="352">
        <v>1</v>
      </c>
      <c r="T91" s="90">
        <v>1</v>
      </c>
      <c r="U91" s="90">
        <v>1</v>
      </c>
      <c r="V91" s="367">
        <v>1</v>
      </c>
      <c r="W91" s="690">
        <v>1</v>
      </c>
      <c r="X91" s="690">
        <v>1</v>
      </c>
      <c r="Y91" s="690">
        <v>1</v>
      </c>
      <c r="Z91" s="690">
        <v>1</v>
      </c>
      <c r="AA91" s="351">
        <v>1</v>
      </c>
      <c r="AB91" s="351">
        <v>0.97</v>
      </c>
      <c r="AC91" s="1433">
        <v>1</v>
      </c>
      <c r="AD91" s="223">
        <v>1</v>
      </c>
      <c r="AE91" s="1085">
        <v>1</v>
      </c>
      <c r="AF91" s="1085">
        <v>1</v>
      </c>
      <c r="AG91" s="1861"/>
      <c r="AH91" s="1861"/>
      <c r="AI91" s="1861"/>
      <c r="AJ91" s="1861"/>
      <c r="AK91" s="1861"/>
      <c r="AL91" s="142"/>
    </row>
    <row r="92" spans="1:38" s="46" customFormat="1" ht="15.75" customHeight="1" x14ac:dyDescent="0.25">
      <c r="A92" s="2485" t="s">
        <v>428</v>
      </c>
      <c r="B92" s="2488" t="s">
        <v>369</v>
      </c>
      <c r="C92" s="2491" t="s">
        <v>295</v>
      </c>
      <c r="D92" s="241" t="s">
        <v>362</v>
      </c>
      <c r="E92" s="2463" t="s">
        <v>297</v>
      </c>
      <c r="F92" s="2397"/>
      <c r="G92" s="2476"/>
      <c r="H92" s="83"/>
      <c r="I92" s="83"/>
      <c r="J92" s="92"/>
      <c r="K92" s="92"/>
      <c r="L92" s="92"/>
      <c r="M92" s="688"/>
      <c r="N92" s="2457" t="s">
        <v>427</v>
      </c>
      <c r="O92" s="2458"/>
      <c r="P92" s="2458"/>
      <c r="Q92" s="2458"/>
      <c r="R92" s="2458"/>
      <c r="S92" s="2458"/>
      <c r="T92" s="398">
        <v>1</v>
      </c>
      <c r="U92" s="374">
        <v>1</v>
      </c>
      <c r="V92" s="611">
        <v>1</v>
      </c>
      <c r="W92" s="1175">
        <v>1</v>
      </c>
      <c r="X92" s="611">
        <v>1</v>
      </c>
      <c r="Y92" s="611">
        <v>1</v>
      </c>
      <c r="Z92" s="611">
        <v>1</v>
      </c>
      <c r="AA92" s="398">
        <v>1</v>
      </c>
      <c r="AB92" s="398">
        <v>1</v>
      </c>
      <c r="AC92" s="611">
        <v>0.98</v>
      </c>
      <c r="AD92" s="753">
        <v>0.98</v>
      </c>
      <c r="AE92" s="1486">
        <v>0.98</v>
      </c>
      <c r="AF92" s="1523">
        <v>0.99</v>
      </c>
      <c r="AG92" s="753">
        <v>1</v>
      </c>
      <c r="AH92" s="753">
        <v>1</v>
      </c>
      <c r="AI92" s="753">
        <v>1</v>
      </c>
      <c r="AJ92" s="753">
        <v>0.95</v>
      </c>
      <c r="AK92" s="753">
        <v>0.98</v>
      </c>
      <c r="AL92" s="142"/>
    </row>
    <row r="93" spans="1:38" s="46" customFormat="1" x14ac:dyDescent="0.25">
      <c r="A93" s="2485"/>
      <c r="B93" s="2489"/>
      <c r="C93" s="2492"/>
      <c r="D93" s="242" t="s">
        <v>364</v>
      </c>
      <c r="E93" s="2464"/>
      <c r="F93" s="2479"/>
      <c r="G93" s="2477"/>
      <c r="H93" s="51"/>
      <c r="I93" s="51"/>
      <c r="J93" s="88"/>
      <c r="K93" s="88"/>
      <c r="L93" s="88"/>
      <c r="M93" s="689"/>
      <c r="N93" s="2459"/>
      <c r="O93" s="2460"/>
      <c r="P93" s="2460"/>
      <c r="Q93" s="2460"/>
      <c r="R93" s="2460"/>
      <c r="S93" s="2460"/>
      <c r="T93" s="228">
        <v>15.9</v>
      </c>
      <c r="U93" s="219">
        <v>12.8</v>
      </c>
      <c r="V93" s="123">
        <v>7.4</v>
      </c>
      <c r="W93" s="780">
        <v>9.1999999999999993</v>
      </c>
      <c r="X93" s="123">
        <v>23.5</v>
      </c>
      <c r="Y93" s="123">
        <v>18.100000000000001</v>
      </c>
      <c r="Z93" s="123">
        <v>38.9</v>
      </c>
      <c r="AA93" s="1126">
        <v>13.1</v>
      </c>
      <c r="AB93" s="1126">
        <v>28</v>
      </c>
      <c r="AC93" s="123">
        <v>18.899999999999999</v>
      </c>
      <c r="AD93" s="1340">
        <v>31</v>
      </c>
      <c r="AE93" s="123">
        <v>18</v>
      </c>
      <c r="AF93" s="123">
        <v>61.1</v>
      </c>
      <c r="AG93" s="1520">
        <v>1.5</v>
      </c>
      <c r="AH93" s="1756">
        <v>12.5</v>
      </c>
      <c r="AI93" s="2106">
        <v>18.8</v>
      </c>
      <c r="AJ93" s="2128">
        <v>16.600000000000001</v>
      </c>
      <c r="AK93" s="2279">
        <v>18.3</v>
      </c>
      <c r="AL93" s="142"/>
    </row>
    <row r="94" spans="1:38" s="46" customFormat="1" x14ac:dyDescent="0.25">
      <c r="A94" s="2485"/>
      <c r="B94" s="2489"/>
      <c r="C94" s="2492"/>
      <c r="D94" s="99" t="s">
        <v>383</v>
      </c>
      <c r="E94" s="2464"/>
      <c r="F94" s="2479"/>
      <c r="G94" s="2477"/>
      <c r="H94" s="51"/>
      <c r="I94" s="51"/>
      <c r="J94" s="51"/>
      <c r="K94" s="51"/>
      <c r="L94" s="51"/>
      <c r="M94" s="437"/>
      <c r="N94" s="2459"/>
      <c r="O94" s="2460"/>
      <c r="P94" s="2460"/>
      <c r="Q94" s="2460"/>
      <c r="R94" s="2460"/>
      <c r="S94" s="2460"/>
      <c r="T94" s="163">
        <v>0</v>
      </c>
      <c r="U94" s="220">
        <v>0</v>
      </c>
      <c r="V94" s="554">
        <v>0</v>
      </c>
      <c r="W94" s="1162">
        <v>0</v>
      </c>
      <c r="X94" s="556">
        <v>1</v>
      </c>
      <c r="Y94" s="554">
        <v>0</v>
      </c>
      <c r="Z94" s="554">
        <v>0</v>
      </c>
      <c r="AA94" s="163">
        <v>0</v>
      </c>
      <c r="AB94" s="163">
        <v>0</v>
      </c>
      <c r="AC94" s="554">
        <v>0</v>
      </c>
      <c r="AD94" s="163">
        <v>0</v>
      </c>
      <c r="AE94" s="554">
        <v>0</v>
      </c>
      <c r="AF94" s="554">
        <v>0</v>
      </c>
      <c r="AG94" s="163">
        <v>0</v>
      </c>
      <c r="AH94" s="163">
        <v>0</v>
      </c>
      <c r="AI94" s="163">
        <v>0</v>
      </c>
      <c r="AJ94" s="163">
        <v>0</v>
      </c>
      <c r="AK94" s="163">
        <v>0</v>
      </c>
      <c r="AL94" s="142"/>
    </row>
    <row r="95" spans="1:38" s="46" customFormat="1" x14ac:dyDescent="0.25">
      <c r="A95" s="2485"/>
      <c r="B95" s="2489"/>
      <c r="C95" s="2492"/>
      <c r="D95" s="248" t="s">
        <v>384</v>
      </c>
      <c r="E95" s="2464"/>
      <c r="F95" s="2479"/>
      <c r="G95" s="2477"/>
      <c r="H95" s="51"/>
      <c r="I95" s="51"/>
      <c r="J95" s="51"/>
      <c r="K95" s="51"/>
      <c r="L95" s="51"/>
      <c r="M95" s="437"/>
      <c r="N95" s="2459"/>
      <c r="O95" s="2460"/>
      <c r="P95" s="2460"/>
      <c r="Q95" s="2460"/>
      <c r="R95" s="2460"/>
      <c r="S95" s="2460"/>
      <c r="T95" s="163">
        <v>0</v>
      </c>
      <c r="U95" s="220">
        <v>0</v>
      </c>
      <c r="V95" s="554">
        <v>0</v>
      </c>
      <c r="W95" s="1162">
        <v>0</v>
      </c>
      <c r="X95" s="554">
        <v>0</v>
      </c>
      <c r="Y95" s="554">
        <v>0</v>
      </c>
      <c r="Z95" s="554">
        <v>0</v>
      </c>
      <c r="AA95" s="163">
        <v>0</v>
      </c>
      <c r="AB95" s="163">
        <v>0</v>
      </c>
      <c r="AC95" s="554">
        <v>0</v>
      </c>
      <c r="AD95" s="163">
        <v>0</v>
      </c>
      <c r="AE95" s="556">
        <v>0.5</v>
      </c>
      <c r="AF95" s="554">
        <v>0</v>
      </c>
      <c r="AG95" s="163">
        <v>0</v>
      </c>
      <c r="AH95" s="163">
        <v>0</v>
      </c>
      <c r="AI95" s="163">
        <v>0</v>
      </c>
      <c r="AJ95" s="163">
        <v>0</v>
      </c>
      <c r="AK95" s="163">
        <v>0</v>
      </c>
      <c r="AL95" s="142"/>
    </row>
    <row r="96" spans="1:38" s="46" customFormat="1" x14ac:dyDescent="0.25">
      <c r="A96" s="2485"/>
      <c r="B96" s="2489"/>
      <c r="C96" s="2492"/>
      <c r="D96" s="248" t="s">
        <v>386</v>
      </c>
      <c r="E96" s="2464"/>
      <c r="F96" s="2479"/>
      <c r="G96" s="2477"/>
      <c r="H96" s="51"/>
      <c r="I96" s="51"/>
      <c r="J96" s="51"/>
      <c r="K96" s="51"/>
      <c r="L96" s="51"/>
      <c r="M96" s="437"/>
      <c r="N96" s="2459"/>
      <c r="O96" s="2460"/>
      <c r="P96" s="2460"/>
      <c r="Q96" s="2460"/>
      <c r="R96" s="2460"/>
      <c r="S96" s="2460"/>
      <c r="T96" s="164">
        <v>0</v>
      </c>
      <c r="U96" s="220">
        <v>0</v>
      </c>
      <c r="V96" s="554">
        <v>0</v>
      </c>
      <c r="W96" s="1162">
        <v>0</v>
      </c>
      <c r="X96" s="554">
        <v>0</v>
      </c>
      <c r="Y96" s="554">
        <v>0</v>
      </c>
      <c r="Z96" s="554">
        <v>0</v>
      </c>
      <c r="AA96" s="164">
        <v>0.5</v>
      </c>
      <c r="AB96" s="163">
        <v>0</v>
      </c>
      <c r="AC96" s="556">
        <v>0.5</v>
      </c>
      <c r="AD96" s="164">
        <v>0.5</v>
      </c>
      <c r="AE96" s="554">
        <v>0</v>
      </c>
      <c r="AF96" s="554">
        <v>0</v>
      </c>
      <c r="AG96" s="163">
        <v>0</v>
      </c>
      <c r="AH96" s="163">
        <v>0</v>
      </c>
      <c r="AI96" s="163">
        <v>0</v>
      </c>
      <c r="AJ96" s="163">
        <v>0</v>
      </c>
      <c r="AK96" s="163">
        <v>0</v>
      </c>
      <c r="AL96" s="142"/>
    </row>
    <row r="97" spans="1:38" s="46" customFormat="1" x14ac:dyDescent="0.25">
      <c r="A97" s="2485"/>
      <c r="B97" s="2489"/>
      <c r="C97" s="2492"/>
      <c r="D97" s="248" t="s">
        <v>387</v>
      </c>
      <c r="E97" s="2464"/>
      <c r="F97" s="2479"/>
      <c r="G97" s="2477"/>
      <c r="H97" s="51"/>
      <c r="I97" s="51"/>
      <c r="J97" s="51"/>
      <c r="K97" s="51"/>
      <c r="L97" s="51"/>
      <c r="M97" s="437"/>
      <c r="N97" s="2459"/>
      <c r="O97" s="2460"/>
      <c r="P97" s="2460"/>
      <c r="Q97" s="2460"/>
      <c r="R97" s="2460"/>
      <c r="S97" s="2460"/>
      <c r="T97" s="164">
        <v>0.5</v>
      </c>
      <c r="U97" s="221">
        <v>1.5</v>
      </c>
      <c r="V97" s="554">
        <v>0</v>
      </c>
      <c r="W97" s="1176">
        <v>0</v>
      </c>
      <c r="X97" s="561">
        <v>0</v>
      </c>
      <c r="Y97" s="561">
        <v>0</v>
      </c>
      <c r="Z97" s="561">
        <v>0</v>
      </c>
      <c r="AA97" s="220">
        <v>0</v>
      </c>
      <c r="AB97" s="220">
        <v>0</v>
      </c>
      <c r="AC97" s="561">
        <v>0</v>
      </c>
      <c r="AD97" s="220">
        <v>0</v>
      </c>
      <c r="AE97" s="561">
        <v>0</v>
      </c>
      <c r="AF97" s="561">
        <v>0</v>
      </c>
      <c r="AG97" s="222">
        <v>0.5</v>
      </c>
      <c r="AH97" s="221">
        <v>1.5</v>
      </c>
      <c r="AI97" s="222">
        <v>0.5</v>
      </c>
      <c r="AJ97" s="222">
        <v>0.5</v>
      </c>
      <c r="AK97" s="222">
        <v>0.5</v>
      </c>
      <c r="AL97" s="142"/>
    </row>
    <row r="98" spans="1:38" s="46" customFormat="1" ht="16.5" thickBot="1" x14ac:dyDescent="0.3">
      <c r="A98" s="2485"/>
      <c r="B98" s="2490"/>
      <c r="C98" s="2493"/>
      <c r="D98" s="287" t="s">
        <v>426</v>
      </c>
      <c r="E98" s="2465"/>
      <c r="F98" s="2480"/>
      <c r="G98" s="2478"/>
      <c r="H98" s="96"/>
      <c r="I98" s="96"/>
      <c r="J98" s="96"/>
      <c r="K98" s="96"/>
      <c r="L98" s="96"/>
      <c r="M98" s="120"/>
      <c r="N98" s="2461"/>
      <c r="O98" s="2462"/>
      <c r="P98" s="2462"/>
      <c r="Q98" s="2462"/>
      <c r="R98" s="2462"/>
      <c r="S98" s="2462"/>
      <c r="T98" s="165">
        <v>0.5</v>
      </c>
      <c r="U98" s="373">
        <v>1.5</v>
      </c>
      <c r="V98" s="832">
        <v>0</v>
      </c>
      <c r="W98" s="1187">
        <v>0</v>
      </c>
      <c r="X98" s="1165">
        <v>1</v>
      </c>
      <c r="Y98" s="1165">
        <v>0</v>
      </c>
      <c r="Z98" s="1165">
        <v>0</v>
      </c>
      <c r="AA98" s="1166">
        <v>0.5</v>
      </c>
      <c r="AB98" s="1166">
        <v>0</v>
      </c>
      <c r="AC98" s="1165">
        <v>0.5</v>
      </c>
      <c r="AD98" s="220">
        <v>0.5</v>
      </c>
      <c r="AE98" s="561">
        <v>0.5</v>
      </c>
      <c r="AF98" s="561">
        <v>0</v>
      </c>
      <c r="AG98" s="220">
        <v>0.5</v>
      </c>
      <c r="AH98" s="220">
        <v>1.5</v>
      </c>
      <c r="AI98" s="220">
        <v>0.5</v>
      </c>
      <c r="AJ98" s="220">
        <v>0.5</v>
      </c>
      <c r="AK98" s="220">
        <v>0.5</v>
      </c>
      <c r="AL98" s="142"/>
    </row>
    <row r="99" spans="1:38" ht="15.75" customHeight="1" x14ac:dyDescent="0.25">
      <c r="A99" s="2485"/>
      <c r="B99" s="2439" t="s">
        <v>370</v>
      </c>
      <c r="C99" s="2487" t="s">
        <v>295</v>
      </c>
      <c r="D99" s="241" t="s">
        <v>362</v>
      </c>
      <c r="E99" s="2463" t="s">
        <v>297</v>
      </c>
      <c r="F99" s="2394"/>
      <c r="G99" s="2455"/>
      <c r="H99" s="83"/>
      <c r="I99" s="83"/>
      <c r="J99" s="92"/>
      <c r="K99" s="92"/>
      <c r="L99" s="92"/>
      <c r="M99" s="689"/>
      <c r="N99" s="2467" t="s">
        <v>427</v>
      </c>
      <c r="O99" s="2468"/>
      <c r="P99" s="2468"/>
      <c r="Q99" s="2468"/>
      <c r="R99" s="2468"/>
      <c r="S99" s="2469"/>
      <c r="T99" s="611">
        <v>0.99</v>
      </c>
      <c r="U99" s="374">
        <v>0.99</v>
      </c>
      <c r="V99" s="611">
        <v>0.99</v>
      </c>
      <c r="W99" s="1175">
        <v>0.99</v>
      </c>
      <c r="X99" s="611">
        <v>0.97</v>
      </c>
      <c r="Y99" s="611">
        <v>0.99</v>
      </c>
      <c r="Z99" s="611">
        <v>1.01</v>
      </c>
      <c r="AA99" s="398">
        <v>0.99</v>
      </c>
      <c r="AB99" s="398">
        <v>0.99</v>
      </c>
      <c r="AC99" s="611">
        <v>0.96</v>
      </c>
      <c r="AD99" s="753">
        <v>0.97</v>
      </c>
      <c r="AE99" s="1486">
        <v>1</v>
      </c>
      <c r="AF99" s="1523">
        <v>1</v>
      </c>
      <c r="AG99" s="820">
        <v>0.93</v>
      </c>
      <c r="AH99" s="820">
        <v>0.97</v>
      </c>
      <c r="AI99" s="753">
        <v>0.98</v>
      </c>
      <c r="AJ99" s="753">
        <v>0.98</v>
      </c>
      <c r="AK99" s="821">
        <v>1.19</v>
      </c>
      <c r="AL99" s="142"/>
    </row>
    <row r="100" spans="1:38" x14ac:dyDescent="0.25">
      <c r="A100" s="2485"/>
      <c r="B100" s="2439"/>
      <c r="C100" s="2487"/>
      <c r="D100" s="242" t="s">
        <v>364</v>
      </c>
      <c r="E100" s="2464"/>
      <c r="F100" s="2394"/>
      <c r="G100" s="2455"/>
      <c r="H100" s="83"/>
      <c r="I100" s="83"/>
      <c r="J100" s="92"/>
      <c r="K100" s="92"/>
      <c r="L100" s="92"/>
      <c r="M100" s="689"/>
      <c r="N100" s="2470"/>
      <c r="O100" s="2471"/>
      <c r="P100" s="2471"/>
      <c r="Q100" s="2471"/>
      <c r="R100" s="2471"/>
      <c r="S100" s="2472"/>
      <c r="T100" s="356">
        <v>10.9</v>
      </c>
      <c r="U100" s="219">
        <v>8.9</v>
      </c>
      <c r="V100" s="123">
        <v>8.6999999999999993</v>
      </c>
      <c r="W100" s="780">
        <v>8.9</v>
      </c>
      <c r="X100" s="817">
        <v>9.5</v>
      </c>
      <c r="Y100" s="817">
        <v>8.9</v>
      </c>
      <c r="Z100" s="817">
        <v>11</v>
      </c>
      <c r="AA100" s="399">
        <v>10.3</v>
      </c>
      <c r="AB100" s="399">
        <v>10.4</v>
      </c>
      <c r="AC100" s="817">
        <v>12.5</v>
      </c>
      <c r="AD100" s="399">
        <v>12.1</v>
      </c>
      <c r="AE100" s="817">
        <v>10.6</v>
      </c>
      <c r="AF100" s="817">
        <v>9</v>
      </c>
      <c r="AG100" s="399">
        <v>8.4</v>
      </c>
      <c r="AH100" s="399">
        <v>10</v>
      </c>
      <c r="AI100" s="399">
        <v>12.9</v>
      </c>
      <c r="AJ100" s="399">
        <v>12.5</v>
      </c>
      <c r="AK100" s="399">
        <v>12.7</v>
      </c>
      <c r="AL100" s="142"/>
    </row>
    <row r="101" spans="1:38" x14ac:dyDescent="0.25">
      <c r="A101" s="2485"/>
      <c r="B101" s="2439"/>
      <c r="C101" s="2487"/>
      <c r="D101" s="99" t="s">
        <v>383</v>
      </c>
      <c r="E101" s="2464"/>
      <c r="F101" s="2394"/>
      <c r="G101" s="2455"/>
      <c r="H101" s="51"/>
      <c r="I101" s="51"/>
      <c r="J101" s="51"/>
      <c r="K101" s="51"/>
      <c r="L101" s="51"/>
      <c r="M101" s="437"/>
      <c r="N101" s="2470"/>
      <c r="O101" s="2471"/>
      <c r="P101" s="2471"/>
      <c r="Q101" s="2471"/>
      <c r="R101" s="2471"/>
      <c r="S101" s="2472"/>
      <c r="T101" s="163">
        <v>0.5</v>
      </c>
      <c r="U101" s="220">
        <v>0</v>
      </c>
      <c r="V101" s="1172">
        <v>0.5</v>
      </c>
      <c r="W101" s="1162">
        <v>0.5</v>
      </c>
      <c r="X101" s="556">
        <v>2</v>
      </c>
      <c r="Y101" s="556">
        <v>0.5</v>
      </c>
      <c r="Z101" s="554">
        <v>0</v>
      </c>
      <c r="AA101" s="163">
        <v>0</v>
      </c>
      <c r="AB101" s="163">
        <v>0</v>
      </c>
      <c r="AC101" s="554">
        <v>0</v>
      </c>
      <c r="AD101" s="163">
        <v>0</v>
      </c>
      <c r="AE101" s="554">
        <v>0</v>
      </c>
      <c r="AF101" s="554">
        <v>0.5</v>
      </c>
      <c r="AG101" s="164">
        <v>1</v>
      </c>
      <c r="AH101" s="163">
        <v>0.5</v>
      </c>
      <c r="AI101" s="163">
        <v>0.5</v>
      </c>
      <c r="AJ101" s="163">
        <v>0</v>
      </c>
      <c r="AK101" s="163">
        <v>0.5</v>
      </c>
      <c r="AL101" s="142"/>
    </row>
    <row r="102" spans="1:38" x14ac:dyDescent="0.25">
      <c r="A102" s="2485"/>
      <c r="B102" s="2439"/>
      <c r="C102" s="2487"/>
      <c r="D102" s="248" t="s">
        <v>384</v>
      </c>
      <c r="E102" s="2464"/>
      <c r="F102" s="2394"/>
      <c r="G102" s="2455"/>
      <c r="H102" s="51"/>
      <c r="I102" s="51"/>
      <c r="J102" s="51"/>
      <c r="K102" s="51"/>
      <c r="L102" s="51"/>
      <c r="M102" s="437"/>
      <c r="N102" s="2470"/>
      <c r="O102" s="2471"/>
      <c r="P102" s="2471"/>
      <c r="Q102" s="2471"/>
      <c r="R102" s="2471"/>
      <c r="S102" s="2472"/>
      <c r="T102" s="163">
        <v>0</v>
      </c>
      <c r="U102" s="220">
        <v>0</v>
      </c>
      <c r="V102" s="554">
        <v>0</v>
      </c>
      <c r="W102" s="1162">
        <v>0</v>
      </c>
      <c r="X102" s="554">
        <v>0</v>
      </c>
      <c r="Y102" s="554">
        <v>0</v>
      </c>
      <c r="Z102" s="554">
        <v>0</v>
      </c>
      <c r="AA102" s="163">
        <v>0</v>
      </c>
      <c r="AB102" s="163">
        <v>0</v>
      </c>
      <c r="AC102" s="554">
        <v>0</v>
      </c>
      <c r="AD102" s="163">
        <v>0</v>
      </c>
      <c r="AE102" s="554">
        <v>0</v>
      </c>
      <c r="AF102" s="554">
        <v>0</v>
      </c>
      <c r="AG102" s="164">
        <v>1</v>
      </c>
      <c r="AH102" s="163">
        <v>0</v>
      </c>
      <c r="AI102" s="163">
        <v>0</v>
      </c>
      <c r="AJ102" s="163">
        <v>0</v>
      </c>
      <c r="AK102" s="163">
        <v>0</v>
      </c>
      <c r="AL102" s="142"/>
    </row>
    <row r="103" spans="1:38" x14ac:dyDescent="0.25">
      <c r="A103" s="2485"/>
      <c r="B103" s="2439"/>
      <c r="C103" s="2487"/>
      <c r="D103" s="248" t="s">
        <v>386</v>
      </c>
      <c r="E103" s="2464"/>
      <c r="F103" s="2394"/>
      <c r="G103" s="2455"/>
      <c r="H103" s="51"/>
      <c r="I103" s="51"/>
      <c r="J103" s="51"/>
      <c r="K103" s="51"/>
      <c r="L103" s="51"/>
      <c r="M103" s="437"/>
      <c r="N103" s="2470"/>
      <c r="O103" s="2471"/>
      <c r="P103" s="2471"/>
      <c r="Q103" s="2471"/>
      <c r="R103" s="2471"/>
      <c r="S103" s="2472"/>
      <c r="T103" s="164">
        <v>0</v>
      </c>
      <c r="U103" s="220">
        <v>0</v>
      </c>
      <c r="V103" s="556">
        <v>0</v>
      </c>
      <c r="W103" s="1162">
        <v>0</v>
      </c>
      <c r="X103" s="554">
        <v>0</v>
      </c>
      <c r="Y103" s="554">
        <v>0</v>
      </c>
      <c r="Z103" s="554">
        <v>0</v>
      </c>
      <c r="AA103" s="163">
        <v>0</v>
      </c>
      <c r="AB103" s="163">
        <v>0</v>
      </c>
      <c r="AC103" s="554">
        <v>0</v>
      </c>
      <c r="AD103" s="163">
        <v>0</v>
      </c>
      <c r="AE103" s="554">
        <v>0</v>
      </c>
      <c r="AF103" s="554">
        <v>0</v>
      </c>
      <c r="AG103" s="163">
        <v>0</v>
      </c>
      <c r="AH103" s="163">
        <v>0</v>
      </c>
      <c r="AI103" s="163">
        <v>0</v>
      </c>
      <c r="AJ103" s="163">
        <v>0</v>
      </c>
      <c r="AK103" s="163">
        <v>0</v>
      </c>
      <c r="AL103" s="142"/>
    </row>
    <row r="104" spans="1:38" x14ac:dyDescent="0.25">
      <c r="A104" s="2485"/>
      <c r="B104" s="2439"/>
      <c r="C104" s="2487"/>
      <c r="D104" s="248" t="s">
        <v>387</v>
      </c>
      <c r="E104" s="2464"/>
      <c r="F104" s="2394"/>
      <c r="G104" s="2455"/>
      <c r="H104" s="51"/>
      <c r="I104" s="51"/>
      <c r="J104" s="51"/>
      <c r="K104" s="51"/>
      <c r="L104" s="51"/>
      <c r="M104" s="437"/>
      <c r="N104" s="2470"/>
      <c r="O104" s="2471"/>
      <c r="P104" s="2471"/>
      <c r="Q104" s="2471"/>
      <c r="R104" s="2471"/>
      <c r="S104" s="2472"/>
      <c r="T104" s="164">
        <v>1</v>
      </c>
      <c r="U104" s="222">
        <v>1</v>
      </c>
      <c r="V104" s="555">
        <v>1</v>
      </c>
      <c r="W104" s="1177">
        <v>1</v>
      </c>
      <c r="X104" s="565">
        <v>1</v>
      </c>
      <c r="Y104" s="564">
        <v>1</v>
      </c>
      <c r="Z104" s="564">
        <v>1</v>
      </c>
      <c r="AA104" s="222">
        <v>1</v>
      </c>
      <c r="AB104" s="222">
        <v>1</v>
      </c>
      <c r="AC104" s="561">
        <v>0</v>
      </c>
      <c r="AD104" s="222">
        <v>0.5</v>
      </c>
      <c r="AE104" s="561">
        <v>0</v>
      </c>
      <c r="AF104" s="561">
        <v>0</v>
      </c>
      <c r="AG104" s="220">
        <v>0</v>
      </c>
      <c r="AH104" s="222">
        <v>1</v>
      </c>
      <c r="AI104" s="222">
        <v>0.5</v>
      </c>
      <c r="AJ104" s="222">
        <v>0.5</v>
      </c>
      <c r="AK104" s="222">
        <v>0.5</v>
      </c>
      <c r="AL104" s="142"/>
    </row>
    <row r="105" spans="1:38" ht="16.5" thickBot="1" x14ac:dyDescent="0.3">
      <c r="A105" s="2485"/>
      <c r="B105" s="2439"/>
      <c r="C105" s="2487"/>
      <c r="D105" s="383" t="s">
        <v>426</v>
      </c>
      <c r="E105" s="2466"/>
      <c r="F105" s="2394"/>
      <c r="G105" s="2455"/>
      <c r="H105" s="85"/>
      <c r="I105" s="85"/>
      <c r="J105" s="85"/>
      <c r="K105" s="85"/>
      <c r="L105" s="85"/>
      <c r="M105" s="120"/>
      <c r="N105" s="2473"/>
      <c r="O105" s="2474"/>
      <c r="P105" s="2474"/>
      <c r="Q105" s="2474"/>
      <c r="R105" s="2474"/>
      <c r="S105" s="2475"/>
      <c r="T105" s="172">
        <v>1.5</v>
      </c>
      <c r="U105" s="373">
        <v>1</v>
      </c>
      <c r="V105" s="830">
        <v>1.5</v>
      </c>
      <c r="W105" s="1178">
        <v>1.5</v>
      </c>
      <c r="X105" s="818">
        <v>3</v>
      </c>
      <c r="Y105" s="694">
        <v>1.5</v>
      </c>
      <c r="Z105" s="694">
        <v>1</v>
      </c>
      <c r="AA105" s="373">
        <v>1</v>
      </c>
      <c r="AB105" s="373">
        <v>1</v>
      </c>
      <c r="AC105" s="694">
        <v>0</v>
      </c>
      <c r="AD105" s="220">
        <v>0.5</v>
      </c>
      <c r="AE105" s="561">
        <v>0</v>
      </c>
      <c r="AF105" s="561">
        <v>0.5</v>
      </c>
      <c r="AG105" s="220">
        <v>2</v>
      </c>
      <c r="AH105" s="220">
        <v>1.5</v>
      </c>
      <c r="AI105" s="220">
        <v>1</v>
      </c>
      <c r="AJ105" s="220">
        <v>0.5</v>
      </c>
      <c r="AK105" s="220">
        <v>1</v>
      </c>
      <c r="AL105" s="142"/>
    </row>
    <row r="106" spans="1:38" ht="15.75" customHeight="1" x14ac:dyDescent="0.25">
      <c r="A106" s="2485"/>
      <c r="B106" s="2438" t="s">
        <v>371</v>
      </c>
      <c r="C106" s="2486" t="s">
        <v>295</v>
      </c>
      <c r="D106" s="245" t="s">
        <v>362</v>
      </c>
      <c r="E106" s="2449" t="s">
        <v>297</v>
      </c>
      <c r="F106" s="2452"/>
      <c r="G106" s="2454"/>
      <c r="H106" s="93"/>
      <c r="I106" s="93"/>
      <c r="J106" s="95"/>
      <c r="K106" s="95"/>
      <c r="L106" s="95"/>
      <c r="M106" s="695"/>
      <c r="N106" s="2467" t="s">
        <v>427</v>
      </c>
      <c r="O106" s="2468"/>
      <c r="P106" s="2468"/>
      <c r="Q106" s="2468"/>
      <c r="R106" s="2468"/>
      <c r="S106" s="2469"/>
      <c r="T106" s="398">
        <v>0.99</v>
      </c>
      <c r="U106" s="374">
        <v>0.98</v>
      </c>
      <c r="V106" s="611">
        <v>0.98</v>
      </c>
      <c r="W106" s="1188">
        <v>0.97</v>
      </c>
      <c r="X106" s="943">
        <v>0.97</v>
      </c>
      <c r="Y106" s="943">
        <v>0.99</v>
      </c>
      <c r="Z106" s="943">
        <v>0.99</v>
      </c>
      <c r="AA106" s="951">
        <v>0.99</v>
      </c>
      <c r="AB106" s="951">
        <v>1</v>
      </c>
      <c r="AC106" s="943">
        <v>0.98</v>
      </c>
      <c r="AD106" s="753">
        <v>0.99</v>
      </c>
      <c r="AE106" s="1486">
        <v>0.96</v>
      </c>
      <c r="AF106" s="1523">
        <v>0.98</v>
      </c>
      <c r="AG106" s="821">
        <v>0.9</v>
      </c>
      <c r="AH106" s="821">
        <v>0.88</v>
      </c>
      <c r="AI106" s="820">
        <v>0.94</v>
      </c>
      <c r="AJ106" s="753">
        <v>0.98</v>
      </c>
      <c r="AK106" s="753">
        <v>1</v>
      </c>
      <c r="AL106" s="142"/>
    </row>
    <row r="107" spans="1:38" x14ac:dyDescent="0.25">
      <c r="A107" s="2485"/>
      <c r="B107" s="2439"/>
      <c r="C107" s="2487"/>
      <c r="D107" s="242" t="s">
        <v>364</v>
      </c>
      <c r="E107" s="2450"/>
      <c r="F107" s="2394"/>
      <c r="G107" s="2455"/>
      <c r="H107" s="83"/>
      <c r="I107" s="83"/>
      <c r="J107" s="92"/>
      <c r="K107" s="92"/>
      <c r="L107" s="92"/>
      <c r="M107" s="689"/>
      <c r="N107" s="2470"/>
      <c r="O107" s="2471"/>
      <c r="P107" s="2471"/>
      <c r="Q107" s="2471"/>
      <c r="R107" s="2471"/>
      <c r="S107" s="2472"/>
      <c r="T107" s="228">
        <v>9.6999999999999993</v>
      </c>
      <c r="U107" s="219">
        <v>9.6</v>
      </c>
      <c r="V107" s="123">
        <v>8.8000000000000007</v>
      </c>
      <c r="W107" s="780">
        <v>7.9</v>
      </c>
      <c r="X107" s="817">
        <v>13</v>
      </c>
      <c r="Y107" s="817">
        <v>7.7</v>
      </c>
      <c r="Z107" s="817">
        <v>8.4</v>
      </c>
      <c r="AA107" s="399">
        <v>8.6</v>
      </c>
      <c r="AB107" s="399">
        <v>8</v>
      </c>
      <c r="AC107" s="817">
        <v>11.8</v>
      </c>
      <c r="AD107" s="399">
        <v>9.3000000000000007</v>
      </c>
      <c r="AE107" s="817">
        <v>10.6</v>
      </c>
      <c r="AF107" s="817">
        <v>9.3000000000000007</v>
      </c>
      <c r="AG107" s="399">
        <v>7.6</v>
      </c>
      <c r="AH107" s="399">
        <v>9.6</v>
      </c>
      <c r="AI107" s="399">
        <v>9.1999999999999993</v>
      </c>
      <c r="AJ107" s="399">
        <v>9.6</v>
      </c>
      <c r="AK107" s="2285">
        <v>9.4</v>
      </c>
      <c r="AL107" s="142"/>
    </row>
    <row r="108" spans="1:38" x14ac:dyDescent="0.25">
      <c r="A108" s="2485"/>
      <c r="B108" s="2439"/>
      <c r="C108" s="2487"/>
      <c r="D108" s="99" t="s">
        <v>383</v>
      </c>
      <c r="E108" s="2450"/>
      <c r="F108" s="2394"/>
      <c r="G108" s="2455"/>
      <c r="H108" s="51"/>
      <c r="I108" s="51"/>
      <c r="J108" s="51"/>
      <c r="K108" s="51"/>
      <c r="L108" s="51"/>
      <c r="M108" s="437"/>
      <c r="N108" s="2470"/>
      <c r="O108" s="2471"/>
      <c r="P108" s="2471"/>
      <c r="Q108" s="2471"/>
      <c r="R108" s="2471"/>
      <c r="S108" s="2472"/>
      <c r="T108" s="164">
        <v>1</v>
      </c>
      <c r="U108" s="220">
        <v>0.5</v>
      </c>
      <c r="V108" s="554">
        <v>0</v>
      </c>
      <c r="W108" s="1162">
        <v>0.5</v>
      </c>
      <c r="X108" s="554">
        <v>0</v>
      </c>
      <c r="Y108" s="556">
        <v>1</v>
      </c>
      <c r="Z108" s="554">
        <v>0</v>
      </c>
      <c r="AA108" s="163">
        <v>0.5</v>
      </c>
      <c r="AB108" s="163">
        <v>0.5</v>
      </c>
      <c r="AC108" s="554">
        <v>0</v>
      </c>
      <c r="AD108" s="163">
        <v>0.5</v>
      </c>
      <c r="AE108" s="554">
        <v>0.5</v>
      </c>
      <c r="AF108" s="554">
        <v>0.5</v>
      </c>
      <c r="AG108" s="163">
        <v>0.5</v>
      </c>
      <c r="AH108" s="164">
        <v>1.5</v>
      </c>
      <c r="AI108" s="164">
        <v>0.5</v>
      </c>
      <c r="AJ108" s="164">
        <v>1</v>
      </c>
      <c r="AK108" s="163">
        <v>0.5</v>
      </c>
      <c r="AL108" s="142"/>
    </row>
    <row r="109" spans="1:38" x14ac:dyDescent="0.25">
      <c r="A109" s="2485"/>
      <c r="B109" s="2439"/>
      <c r="C109" s="2487"/>
      <c r="D109" s="248" t="s">
        <v>384</v>
      </c>
      <c r="E109" s="2450"/>
      <c r="F109" s="2394"/>
      <c r="G109" s="2455"/>
      <c r="H109" s="51"/>
      <c r="I109" s="51"/>
      <c r="J109" s="51"/>
      <c r="K109" s="51"/>
      <c r="L109" s="51"/>
      <c r="M109" s="437"/>
      <c r="N109" s="2470"/>
      <c r="O109" s="2471"/>
      <c r="P109" s="2471"/>
      <c r="Q109" s="2471"/>
      <c r="R109" s="2471"/>
      <c r="S109" s="2472"/>
      <c r="T109" s="163">
        <v>0</v>
      </c>
      <c r="U109" s="220">
        <v>0</v>
      </c>
      <c r="V109" s="554">
        <v>0</v>
      </c>
      <c r="W109" s="1168">
        <v>1</v>
      </c>
      <c r="X109" s="554">
        <v>0</v>
      </c>
      <c r="Y109" s="554">
        <v>0</v>
      </c>
      <c r="Z109" s="556">
        <v>0.5</v>
      </c>
      <c r="AA109" s="163">
        <v>0</v>
      </c>
      <c r="AB109" s="163">
        <v>0</v>
      </c>
      <c r="AC109" s="554">
        <v>0</v>
      </c>
      <c r="AD109" s="163">
        <v>0</v>
      </c>
      <c r="AE109" s="556">
        <v>0.5</v>
      </c>
      <c r="AF109" s="554">
        <v>0.5</v>
      </c>
      <c r="AG109" s="163">
        <v>0.5</v>
      </c>
      <c r="AH109" s="163">
        <v>0</v>
      </c>
      <c r="AI109" s="163">
        <v>0</v>
      </c>
      <c r="AJ109" s="163">
        <v>0</v>
      </c>
      <c r="AK109" s="163">
        <v>0</v>
      </c>
      <c r="AL109" s="142"/>
    </row>
    <row r="110" spans="1:38" x14ac:dyDescent="0.25">
      <c r="A110" s="2485"/>
      <c r="B110" s="2439"/>
      <c r="C110" s="2487"/>
      <c r="D110" s="248" t="s">
        <v>386</v>
      </c>
      <c r="E110" s="2450"/>
      <c r="F110" s="2394"/>
      <c r="G110" s="2455"/>
      <c r="H110" s="51"/>
      <c r="I110" s="51"/>
      <c r="J110" s="51"/>
      <c r="K110" s="51"/>
      <c r="L110" s="51"/>
      <c r="M110" s="437"/>
      <c r="N110" s="2470"/>
      <c r="O110" s="2471"/>
      <c r="P110" s="2471"/>
      <c r="Q110" s="2471"/>
      <c r="R110" s="2471"/>
      <c r="S110" s="2472"/>
      <c r="T110" s="164">
        <v>0</v>
      </c>
      <c r="U110" s="220">
        <v>0</v>
      </c>
      <c r="V110" s="556">
        <v>0</v>
      </c>
      <c r="W110" s="1162">
        <v>0</v>
      </c>
      <c r="X110" s="554">
        <v>0</v>
      </c>
      <c r="Y110" s="554">
        <v>0</v>
      </c>
      <c r="Z110" s="554">
        <v>0</v>
      </c>
      <c r="AA110" s="163">
        <v>0</v>
      </c>
      <c r="AB110" s="163">
        <v>0</v>
      </c>
      <c r="AC110" s="554">
        <v>0</v>
      </c>
      <c r="AD110" s="163">
        <v>0</v>
      </c>
      <c r="AE110" s="554">
        <v>0</v>
      </c>
      <c r="AF110" s="554">
        <v>0</v>
      </c>
      <c r="AG110" s="163">
        <v>0</v>
      </c>
      <c r="AH110" s="163">
        <v>0</v>
      </c>
      <c r="AI110" s="163">
        <v>0</v>
      </c>
      <c r="AJ110" s="163">
        <v>0</v>
      </c>
      <c r="AK110" s="163">
        <v>0</v>
      </c>
      <c r="AL110" s="142"/>
    </row>
    <row r="111" spans="1:38" x14ac:dyDescent="0.25">
      <c r="A111" s="2485"/>
      <c r="B111" s="2439"/>
      <c r="C111" s="2487"/>
      <c r="D111" s="248" t="s">
        <v>387</v>
      </c>
      <c r="E111" s="2450"/>
      <c r="F111" s="2394"/>
      <c r="G111" s="2455"/>
      <c r="H111" s="51"/>
      <c r="I111" s="51"/>
      <c r="J111" s="51"/>
      <c r="K111" s="51"/>
      <c r="L111" s="51"/>
      <c r="M111" s="437"/>
      <c r="N111" s="2470"/>
      <c r="O111" s="2471"/>
      <c r="P111" s="2471"/>
      <c r="Q111" s="2471"/>
      <c r="R111" s="2471"/>
      <c r="S111" s="2472"/>
      <c r="T111" s="163">
        <v>0</v>
      </c>
      <c r="U111" s="220">
        <v>0</v>
      </c>
      <c r="V111" s="554">
        <v>0</v>
      </c>
      <c r="W111" s="1179">
        <v>0</v>
      </c>
      <c r="X111" s="561">
        <v>0</v>
      </c>
      <c r="Y111" s="561">
        <v>0</v>
      </c>
      <c r="Z111" s="561">
        <v>0</v>
      </c>
      <c r="AA111" s="220">
        <v>0</v>
      </c>
      <c r="AB111" s="222">
        <v>1</v>
      </c>
      <c r="AC111" s="564">
        <v>0.5</v>
      </c>
      <c r="AD111" s="222">
        <v>0.5</v>
      </c>
      <c r="AE111" s="561">
        <v>0</v>
      </c>
      <c r="AF111" s="561">
        <v>0</v>
      </c>
      <c r="AG111" s="222">
        <v>1</v>
      </c>
      <c r="AH111" s="222">
        <v>1</v>
      </c>
      <c r="AI111" s="222">
        <v>0.5</v>
      </c>
      <c r="AJ111" s="222">
        <v>0.5</v>
      </c>
      <c r="AK111" s="222">
        <v>0.5</v>
      </c>
      <c r="AL111" s="142"/>
    </row>
    <row r="112" spans="1:38" ht="16.5" thickBot="1" x14ac:dyDescent="0.3">
      <c r="A112" s="2485"/>
      <c r="B112" s="2439"/>
      <c r="C112" s="2487"/>
      <c r="D112" s="383" t="s">
        <v>426</v>
      </c>
      <c r="E112" s="2450"/>
      <c r="F112" s="2394"/>
      <c r="G112" s="2455"/>
      <c r="H112" s="85"/>
      <c r="I112" s="85"/>
      <c r="J112" s="85"/>
      <c r="K112" s="85"/>
      <c r="L112" s="85"/>
      <c r="M112" s="120"/>
      <c r="N112" s="2473"/>
      <c r="O112" s="2474"/>
      <c r="P112" s="2474"/>
      <c r="Q112" s="2474"/>
      <c r="R112" s="2474"/>
      <c r="S112" s="2475"/>
      <c r="T112" s="470">
        <v>1</v>
      </c>
      <c r="U112" s="373">
        <v>0.5</v>
      </c>
      <c r="V112" s="832">
        <v>0</v>
      </c>
      <c r="W112" s="1185">
        <v>1.5</v>
      </c>
      <c r="X112" s="1165">
        <v>0</v>
      </c>
      <c r="Y112" s="1165">
        <v>1.5</v>
      </c>
      <c r="Z112" s="1165">
        <v>0</v>
      </c>
      <c r="AA112" s="1166">
        <v>0.5</v>
      </c>
      <c r="AB112" s="1166">
        <v>1.5</v>
      </c>
      <c r="AC112" s="1165">
        <v>0.5</v>
      </c>
      <c r="AD112" s="220">
        <v>1</v>
      </c>
      <c r="AE112" s="561">
        <v>1</v>
      </c>
      <c r="AF112" s="561">
        <v>1</v>
      </c>
      <c r="AG112" s="220">
        <v>2</v>
      </c>
      <c r="AH112" s="222">
        <v>2.5</v>
      </c>
      <c r="AI112" s="220">
        <v>1</v>
      </c>
      <c r="AJ112" s="220">
        <v>1.5</v>
      </c>
      <c r="AK112" s="220">
        <v>1</v>
      </c>
      <c r="AL112" s="142"/>
    </row>
    <row r="113" spans="1:38" ht="15.75" customHeight="1" x14ac:dyDescent="0.25">
      <c r="A113" s="2485"/>
      <c r="B113" s="2438" t="s">
        <v>372</v>
      </c>
      <c r="C113" s="2486" t="s">
        <v>295</v>
      </c>
      <c r="D113" s="245" t="s">
        <v>362</v>
      </c>
      <c r="E113" s="2449" t="s">
        <v>297</v>
      </c>
      <c r="F113" s="2452"/>
      <c r="G113" s="2454"/>
      <c r="H113" s="93"/>
      <c r="I113" s="93"/>
      <c r="J113" s="95"/>
      <c r="K113" s="95"/>
      <c r="L113" s="95"/>
      <c r="M113" s="695"/>
      <c r="N113" s="2467" t="s">
        <v>427</v>
      </c>
      <c r="O113" s="2468"/>
      <c r="P113" s="2468"/>
      <c r="Q113" s="2468"/>
      <c r="R113" s="2468"/>
      <c r="S113" s="2469"/>
      <c r="T113" s="398">
        <v>0.97</v>
      </c>
      <c r="U113" s="374">
        <v>0.99</v>
      </c>
      <c r="V113" s="611">
        <v>0.98</v>
      </c>
      <c r="W113" s="1175">
        <v>1</v>
      </c>
      <c r="X113" s="611">
        <v>0.98</v>
      </c>
      <c r="Y113" s="611">
        <v>0.97</v>
      </c>
      <c r="Z113" s="611">
        <v>0.99</v>
      </c>
      <c r="AA113" s="398">
        <v>0.98</v>
      </c>
      <c r="AB113" s="398">
        <v>0.99</v>
      </c>
      <c r="AC113" s="611">
        <v>0.98</v>
      </c>
      <c r="AD113" s="753">
        <v>0.98</v>
      </c>
      <c r="AE113" s="1486">
        <v>0.97</v>
      </c>
      <c r="AF113" s="1523">
        <v>0.97</v>
      </c>
      <c r="AG113" s="753">
        <v>0.97</v>
      </c>
      <c r="AH113" s="753">
        <v>0.96</v>
      </c>
      <c r="AI113" s="753">
        <v>0.97</v>
      </c>
      <c r="AJ113" s="821">
        <v>0.78</v>
      </c>
      <c r="AK113" s="753">
        <v>0.99</v>
      </c>
      <c r="AL113" s="142"/>
    </row>
    <row r="114" spans="1:38" x14ac:dyDescent="0.25">
      <c r="A114" s="2485"/>
      <c r="B114" s="2439"/>
      <c r="C114" s="2487"/>
      <c r="D114" s="242" t="s">
        <v>364</v>
      </c>
      <c r="E114" s="2450"/>
      <c r="F114" s="2394"/>
      <c r="G114" s="2455"/>
      <c r="H114" s="83"/>
      <c r="I114" s="83"/>
      <c r="J114" s="92"/>
      <c r="K114" s="92"/>
      <c r="L114" s="92"/>
      <c r="M114" s="689"/>
      <c r="N114" s="2470"/>
      <c r="O114" s="2471"/>
      <c r="P114" s="2471"/>
      <c r="Q114" s="2471"/>
      <c r="R114" s="2471"/>
      <c r="S114" s="2472"/>
      <c r="T114" s="228">
        <v>12.4</v>
      </c>
      <c r="U114" s="219">
        <v>11.1</v>
      </c>
      <c r="V114" s="123">
        <v>11.4</v>
      </c>
      <c r="W114" s="780">
        <v>9.3000000000000007</v>
      </c>
      <c r="X114" s="817">
        <v>7</v>
      </c>
      <c r="Y114" s="817">
        <v>9</v>
      </c>
      <c r="Z114" s="817">
        <v>16.3</v>
      </c>
      <c r="AA114" s="399">
        <v>10.7</v>
      </c>
      <c r="AB114" s="399">
        <v>10.3</v>
      </c>
      <c r="AC114" s="817">
        <v>9.4</v>
      </c>
      <c r="AD114" s="399">
        <v>9.4</v>
      </c>
      <c r="AE114" s="817">
        <v>10.199999999999999</v>
      </c>
      <c r="AF114" s="817">
        <v>10.8</v>
      </c>
      <c r="AG114" s="399">
        <v>9.9</v>
      </c>
      <c r="AH114" s="399">
        <v>14.8</v>
      </c>
      <c r="AI114" s="399">
        <v>16.100000000000001</v>
      </c>
      <c r="AJ114" s="399">
        <v>10.8</v>
      </c>
      <c r="AK114" s="2285">
        <v>14.7</v>
      </c>
      <c r="AL114" s="142"/>
    </row>
    <row r="115" spans="1:38" x14ac:dyDescent="0.25">
      <c r="A115" s="2485"/>
      <c r="B115" s="2439"/>
      <c r="C115" s="2487"/>
      <c r="D115" s="99" t="s">
        <v>383</v>
      </c>
      <c r="E115" s="2450"/>
      <c r="F115" s="2394"/>
      <c r="G115" s="2455"/>
      <c r="H115" s="51"/>
      <c r="I115" s="51"/>
      <c r="J115" s="51"/>
      <c r="K115" s="51"/>
      <c r="L115" s="51"/>
      <c r="M115" s="437"/>
      <c r="N115" s="2470"/>
      <c r="O115" s="2471"/>
      <c r="P115" s="2471"/>
      <c r="Q115" s="2471"/>
      <c r="R115" s="2471"/>
      <c r="S115" s="2472"/>
      <c r="T115" s="164">
        <v>1</v>
      </c>
      <c r="U115" s="220">
        <v>0.5</v>
      </c>
      <c r="V115" s="1172">
        <v>0</v>
      </c>
      <c r="W115" s="1162">
        <v>0.5</v>
      </c>
      <c r="X115" s="554">
        <v>0.5</v>
      </c>
      <c r="Y115" s="556">
        <v>1.5</v>
      </c>
      <c r="Z115" s="556">
        <v>1</v>
      </c>
      <c r="AA115" s="163">
        <v>0.5</v>
      </c>
      <c r="AB115" s="163">
        <v>0</v>
      </c>
      <c r="AC115" s="554">
        <v>0.5</v>
      </c>
      <c r="AD115" s="163">
        <v>0</v>
      </c>
      <c r="AE115" s="554">
        <v>0.5</v>
      </c>
      <c r="AF115" s="554">
        <v>0.5</v>
      </c>
      <c r="AG115" s="163">
        <v>0.5</v>
      </c>
      <c r="AH115" s="164">
        <v>1</v>
      </c>
      <c r="AI115" s="163">
        <v>0</v>
      </c>
      <c r="AJ115" s="163">
        <v>0</v>
      </c>
      <c r="AK115" s="163">
        <v>0</v>
      </c>
      <c r="AL115" s="142"/>
    </row>
    <row r="116" spans="1:38" x14ac:dyDescent="0.25">
      <c r="A116" s="2485"/>
      <c r="B116" s="2439"/>
      <c r="C116" s="2487"/>
      <c r="D116" s="248" t="s">
        <v>384</v>
      </c>
      <c r="E116" s="2450"/>
      <c r="F116" s="2394"/>
      <c r="G116" s="2455"/>
      <c r="H116" s="51"/>
      <c r="I116" s="51"/>
      <c r="J116" s="51"/>
      <c r="K116" s="51"/>
      <c r="L116" s="51"/>
      <c r="M116" s="437"/>
      <c r="N116" s="2470"/>
      <c r="O116" s="2471"/>
      <c r="P116" s="2471"/>
      <c r="Q116" s="2471"/>
      <c r="R116" s="2471"/>
      <c r="S116" s="2472"/>
      <c r="T116" s="163">
        <v>0</v>
      </c>
      <c r="U116" s="220">
        <v>0</v>
      </c>
      <c r="V116" s="1172">
        <v>0</v>
      </c>
      <c r="W116" s="1162">
        <v>0</v>
      </c>
      <c r="X116" s="554">
        <v>0</v>
      </c>
      <c r="Y116" s="554">
        <v>0</v>
      </c>
      <c r="Z116" s="554">
        <v>0</v>
      </c>
      <c r="AA116" s="163">
        <v>0</v>
      </c>
      <c r="AB116" s="163">
        <v>0</v>
      </c>
      <c r="AC116" s="554">
        <v>0</v>
      </c>
      <c r="AD116" s="163">
        <v>0</v>
      </c>
      <c r="AE116" s="556">
        <v>0.5</v>
      </c>
      <c r="AF116" s="554">
        <v>0.5</v>
      </c>
      <c r="AG116" s="163">
        <v>0.5</v>
      </c>
      <c r="AH116" s="163">
        <v>0</v>
      </c>
      <c r="AI116" s="163">
        <v>0</v>
      </c>
      <c r="AJ116" s="163">
        <v>0</v>
      </c>
      <c r="AK116" s="163">
        <v>0</v>
      </c>
      <c r="AL116" s="142"/>
    </row>
    <row r="117" spans="1:38" x14ac:dyDescent="0.25">
      <c r="A117" s="2485"/>
      <c r="B117" s="2439"/>
      <c r="C117" s="2487"/>
      <c r="D117" s="248" t="s">
        <v>386</v>
      </c>
      <c r="E117" s="2450"/>
      <c r="F117" s="2394"/>
      <c r="G117" s="2455"/>
      <c r="H117" s="51"/>
      <c r="I117" s="51"/>
      <c r="J117" s="51"/>
      <c r="K117" s="51"/>
      <c r="L117" s="51"/>
      <c r="M117" s="437"/>
      <c r="N117" s="2470"/>
      <c r="O117" s="2471"/>
      <c r="P117" s="2471"/>
      <c r="Q117" s="2471"/>
      <c r="R117" s="2471"/>
      <c r="S117" s="2472"/>
      <c r="T117" s="164">
        <v>0.5</v>
      </c>
      <c r="U117" s="222">
        <v>0.5</v>
      </c>
      <c r="V117" s="578">
        <v>0</v>
      </c>
      <c r="W117" s="1162">
        <v>0</v>
      </c>
      <c r="X117" s="556">
        <v>1</v>
      </c>
      <c r="Y117" s="556">
        <v>1</v>
      </c>
      <c r="Z117" s="554">
        <v>0</v>
      </c>
      <c r="AA117" s="163">
        <v>0</v>
      </c>
      <c r="AB117" s="163">
        <v>0</v>
      </c>
      <c r="AC117" s="556">
        <v>1</v>
      </c>
      <c r="AD117" s="163">
        <v>0</v>
      </c>
      <c r="AE117" s="554">
        <v>0</v>
      </c>
      <c r="AF117" s="554">
        <v>0</v>
      </c>
      <c r="AG117" s="163">
        <v>0</v>
      </c>
      <c r="AH117" s="163">
        <v>0</v>
      </c>
      <c r="AI117" s="163">
        <v>0</v>
      </c>
      <c r="AJ117" s="163">
        <v>0</v>
      </c>
      <c r="AK117" s="163">
        <v>0</v>
      </c>
      <c r="AL117" s="142"/>
    </row>
    <row r="118" spans="1:38" x14ac:dyDescent="0.25">
      <c r="A118" s="2485"/>
      <c r="B118" s="2439"/>
      <c r="C118" s="2487"/>
      <c r="D118" s="248" t="s">
        <v>387</v>
      </c>
      <c r="E118" s="2450"/>
      <c r="F118" s="2394"/>
      <c r="G118" s="2455"/>
      <c r="H118" s="51"/>
      <c r="I118" s="51"/>
      <c r="J118" s="51"/>
      <c r="K118" s="51"/>
      <c r="L118" s="51"/>
      <c r="M118" s="437"/>
      <c r="N118" s="2470"/>
      <c r="O118" s="2471"/>
      <c r="P118" s="2471"/>
      <c r="Q118" s="2471"/>
      <c r="R118" s="2471"/>
      <c r="S118" s="2472"/>
      <c r="T118" s="164">
        <v>0.5</v>
      </c>
      <c r="U118" s="222">
        <v>0.5</v>
      </c>
      <c r="V118" s="578">
        <v>0.5</v>
      </c>
      <c r="W118" s="1163">
        <v>0.5</v>
      </c>
      <c r="X118" s="564">
        <v>0.5</v>
      </c>
      <c r="Y118" s="564">
        <v>0.5</v>
      </c>
      <c r="Z118" s="564">
        <v>0.5</v>
      </c>
      <c r="AA118" s="222">
        <v>1</v>
      </c>
      <c r="AB118" s="222">
        <v>1</v>
      </c>
      <c r="AC118" s="564">
        <v>1</v>
      </c>
      <c r="AD118" s="222">
        <v>1</v>
      </c>
      <c r="AE118" s="564">
        <v>0.5</v>
      </c>
      <c r="AF118" s="564">
        <v>0.5</v>
      </c>
      <c r="AG118" s="222">
        <v>1</v>
      </c>
      <c r="AH118" s="222">
        <v>1</v>
      </c>
      <c r="AI118" s="222">
        <v>0.5</v>
      </c>
      <c r="AJ118" s="222">
        <v>0.5</v>
      </c>
      <c r="AK118" s="222">
        <v>0.5</v>
      </c>
      <c r="AL118" s="142"/>
    </row>
    <row r="119" spans="1:38" ht="16.5" thickBot="1" x14ac:dyDescent="0.3">
      <c r="A119" s="2485"/>
      <c r="B119" s="2484"/>
      <c r="C119" s="2494"/>
      <c r="D119" s="287" t="s">
        <v>426</v>
      </c>
      <c r="E119" s="2451"/>
      <c r="F119" s="2453"/>
      <c r="G119" s="2456"/>
      <c r="H119" s="96"/>
      <c r="I119" s="96"/>
      <c r="J119" s="96"/>
      <c r="K119" s="96"/>
      <c r="L119" s="96"/>
      <c r="M119" s="119"/>
      <c r="N119" s="2473"/>
      <c r="O119" s="2474"/>
      <c r="P119" s="2474"/>
      <c r="Q119" s="2474"/>
      <c r="R119" s="2474"/>
      <c r="S119" s="2475"/>
      <c r="T119" s="170">
        <v>2</v>
      </c>
      <c r="U119" s="373">
        <v>1.5</v>
      </c>
      <c r="V119" s="1173">
        <v>0.5</v>
      </c>
      <c r="W119" s="1164">
        <v>1</v>
      </c>
      <c r="X119" s="694">
        <v>2</v>
      </c>
      <c r="Y119" s="818">
        <v>3</v>
      </c>
      <c r="Z119" s="694">
        <v>1.5</v>
      </c>
      <c r="AA119" s="373">
        <v>1.5</v>
      </c>
      <c r="AB119" s="373">
        <v>1</v>
      </c>
      <c r="AC119" s="818">
        <v>2.5</v>
      </c>
      <c r="AD119" s="220">
        <v>1</v>
      </c>
      <c r="AE119" s="561">
        <v>1.5</v>
      </c>
      <c r="AF119" s="561">
        <v>1.5</v>
      </c>
      <c r="AG119" s="220">
        <v>2</v>
      </c>
      <c r="AH119" s="220">
        <v>2</v>
      </c>
      <c r="AI119" s="220">
        <v>0.5</v>
      </c>
      <c r="AJ119" s="220">
        <v>0.5</v>
      </c>
      <c r="AK119" s="220">
        <v>0.5</v>
      </c>
      <c r="AL119" s="142"/>
    </row>
    <row r="120" spans="1:38" ht="15.75" customHeight="1" x14ac:dyDescent="0.25">
      <c r="A120" s="2485"/>
      <c r="B120" s="2438" t="s">
        <v>374</v>
      </c>
      <c r="C120" s="2486" t="s">
        <v>295</v>
      </c>
      <c r="D120" s="245" t="s">
        <v>362</v>
      </c>
      <c r="E120" s="2449" t="s">
        <v>297</v>
      </c>
      <c r="F120" s="2452"/>
      <c r="G120" s="2454"/>
      <c r="H120" s="93"/>
      <c r="I120" s="93"/>
      <c r="J120" s="95"/>
      <c r="K120" s="95"/>
      <c r="L120" s="95"/>
      <c r="M120" s="695"/>
      <c r="N120" s="2467" t="s">
        <v>427</v>
      </c>
      <c r="O120" s="2468"/>
      <c r="P120" s="2468"/>
      <c r="Q120" s="2468"/>
      <c r="R120" s="2468"/>
      <c r="S120" s="2469"/>
      <c r="T120" s="357">
        <v>0.95</v>
      </c>
      <c r="U120" s="374">
        <v>0.99</v>
      </c>
      <c r="V120" s="699">
        <v>0.92</v>
      </c>
      <c r="W120" s="1186">
        <v>0.83</v>
      </c>
      <c r="X120" s="944">
        <v>0.92</v>
      </c>
      <c r="Y120" s="944">
        <v>0.91</v>
      </c>
      <c r="Z120" s="944">
        <v>0.92</v>
      </c>
      <c r="AA120" s="954">
        <v>0.9</v>
      </c>
      <c r="AB120" s="951">
        <v>0.96</v>
      </c>
      <c r="AC120" s="1174">
        <v>0.89</v>
      </c>
      <c r="AD120" s="821">
        <v>0.84</v>
      </c>
      <c r="AE120" s="888">
        <v>0.81</v>
      </c>
      <c r="AF120" s="888">
        <v>0.83</v>
      </c>
      <c r="AG120" s="821">
        <v>0.76</v>
      </c>
      <c r="AH120" s="821">
        <v>0.83</v>
      </c>
      <c r="AI120" s="753">
        <v>0.96</v>
      </c>
      <c r="AJ120" s="753">
        <v>1.01</v>
      </c>
      <c r="AK120" s="820">
        <v>0.92</v>
      </c>
      <c r="AL120" s="142"/>
    </row>
    <row r="121" spans="1:38" x14ac:dyDescent="0.25">
      <c r="A121" s="2485"/>
      <c r="B121" s="2439"/>
      <c r="C121" s="2487"/>
      <c r="D121" s="242" t="s">
        <v>364</v>
      </c>
      <c r="E121" s="2450"/>
      <c r="F121" s="2394"/>
      <c r="G121" s="2455"/>
      <c r="H121" s="83"/>
      <c r="I121" s="83"/>
      <c r="J121" s="92"/>
      <c r="K121" s="92"/>
      <c r="L121" s="92"/>
      <c r="M121" s="689"/>
      <c r="N121" s="2470"/>
      <c r="O121" s="2471"/>
      <c r="P121" s="2471"/>
      <c r="Q121" s="2471"/>
      <c r="R121" s="2471"/>
      <c r="S121" s="2472"/>
      <c r="T121" s="228">
        <v>6.8</v>
      </c>
      <c r="U121" s="219">
        <v>7.5</v>
      </c>
      <c r="V121" s="123">
        <v>7.2</v>
      </c>
      <c r="W121" s="1161">
        <v>2</v>
      </c>
      <c r="X121" s="817">
        <v>6.2</v>
      </c>
      <c r="Y121" s="817">
        <v>6.9</v>
      </c>
      <c r="Z121" s="817">
        <v>7.9</v>
      </c>
      <c r="AA121" s="399">
        <v>9.4</v>
      </c>
      <c r="AB121" s="399">
        <v>8.6999999999999993</v>
      </c>
      <c r="AC121" s="817">
        <v>7.6</v>
      </c>
      <c r="AD121" s="399">
        <v>6.9</v>
      </c>
      <c r="AE121" s="817">
        <v>7.3</v>
      </c>
      <c r="AF121" s="817">
        <v>7</v>
      </c>
      <c r="AG121" s="399">
        <v>7.3</v>
      </c>
      <c r="AH121" s="399">
        <v>6.9</v>
      </c>
      <c r="AI121" s="399">
        <v>6.3</v>
      </c>
      <c r="AJ121" s="399">
        <v>5.9</v>
      </c>
      <c r="AK121" s="2285">
        <v>5.9</v>
      </c>
      <c r="AL121" s="142"/>
    </row>
    <row r="122" spans="1:38" x14ac:dyDescent="0.25">
      <c r="A122" s="2485"/>
      <c r="B122" s="2439"/>
      <c r="C122" s="2487"/>
      <c r="D122" s="99" t="s">
        <v>383</v>
      </c>
      <c r="E122" s="2450"/>
      <c r="F122" s="2394"/>
      <c r="G122" s="2455"/>
      <c r="H122" s="51"/>
      <c r="I122" s="51"/>
      <c r="J122" s="51"/>
      <c r="K122" s="51"/>
      <c r="L122" s="51"/>
      <c r="M122" s="437"/>
      <c r="N122" s="2470"/>
      <c r="O122" s="2471"/>
      <c r="P122" s="2471"/>
      <c r="Q122" s="2471"/>
      <c r="R122" s="2471"/>
      <c r="S122" s="2472"/>
      <c r="T122" s="164">
        <v>1</v>
      </c>
      <c r="U122" s="222">
        <v>1.5</v>
      </c>
      <c r="V122" s="556">
        <v>1</v>
      </c>
      <c r="W122" s="1169">
        <v>1.5</v>
      </c>
      <c r="X122" s="556">
        <v>1.5</v>
      </c>
      <c r="Y122" s="556">
        <v>2</v>
      </c>
      <c r="Z122" s="556">
        <v>2</v>
      </c>
      <c r="AA122" s="164">
        <v>2</v>
      </c>
      <c r="AB122" s="168">
        <v>2.5</v>
      </c>
      <c r="AC122" s="556">
        <v>1</v>
      </c>
      <c r="AD122" s="168">
        <v>2.5</v>
      </c>
      <c r="AE122" s="556">
        <v>2</v>
      </c>
      <c r="AF122" s="556">
        <v>1</v>
      </c>
      <c r="AG122" s="168">
        <v>2.5</v>
      </c>
      <c r="AH122" s="164">
        <v>2</v>
      </c>
      <c r="AI122" s="164">
        <v>1</v>
      </c>
      <c r="AJ122" s="168">
        <v>2.5</v>
      </c>
      <c r="AK122" s="168">
        <v>3</v>
      </c>
      <c r="AL122" s="142"/>
    </row>
    <row r="123" spans="1:38" x14ac:dyDescent="0.25">
      <c r="A123" s="2485"/>
      <c r="B123" s="2439"/>
      <c r="C123" s="2487"/>
      <c r="D123" s="248" t="s">
        <v>384</v>
      </c>
      <c r="E123" s="2450"/>
      <c r="F123" s="2394"/>
      <c r="G123" s="2455"/>
      <c r="H123" s="51"/>
      <c r="I123" s="51"/>
      <c r="J123" s="51"/>
      <c r="K123" s="51"/>
      <c r="L123" s="51"/>
      <c r="M123" s="437"/>
      <c r="N123" s="2470"/>
      <c r="O123" s="2471"/>
      <c r="P123" s="2471"/>
      <c r="Q123" s="2471"/>
      <c r="R123" s="2471"/>
      <c r="S123" s="2472"/>
      <c r="T123" s="164">
        <v>0.5</v>
      </c>
      <c r="U123" s="221">
        <v>1</v>
      </c>
      <c r="V123" s="555">
        <v>1</v>
      </c>
      <c r="W123" s="1180">
        <v>1</v>
      </c>
      <c r="X123" s="555">
        <v>1</v>
      </c>
      <c r="Y123" s="555">
        <v>1</v>
      </c>
      <c r="Z123" s="556">
        <v>1</v>
      </c>
      <c r="AA123" s="163">
        <v>0</v>
      </c>
      <c r="AB123" s="167">
        <v>2</v>
      </c>
      <c r="AC123" s="554">
        <v>0</v>
      </c>
      <c r="AD123" s="163">
        <v>0</v>
      </c>
      <c r="AE123" s="555">
        <v>1</v>
      </c>
      <c r="AF123" s="557">
        <v>3</v>
      </c>
      <c r="AG123" s="163">
        <v>0</v>
      </c>
      <c r="AH123" s="163">
        <v>2.5</v>
      </c>
      <c r="AI123" s="167">
        <v>3</v>
      </c>
      <c r="AJ123" s="167">
        <v>3</v>
      </c>
      <c r="AK123" s="167">
        <v>3</v>
      </c>
      <c r="AL123" s="142"/>
    </row>
    <row r="124" spans="1:38" x14ac:dyDescent="0.25">
      <c r="A124" s="2485"/>
      <c r="B124" s="2439"/>
      <c r="C124" s="2487"/>
      <c r="D124" s="248" t="s">
        <v>386</v>
      </c>
      <c r="E124" s="2450"/>
      <c r="F124" s="2394"/>
      <c r="G124" s="2455"/>
      <c r="H124" s="51"/>
      <c r="I124" s="51"/>
      <c r="J124" s="51"/>
      <c r="K124" s="51"/>
      <c r="L124" s="51"/>
      <c r="M124" s="437"/>
      <c r="N124" s="2470"/>
      <c r="O124" s="2471"/>
      <c r="P124" s="2471"/>
      <c r="Q124" s="2471"/>
      <c r="R124" s="2471"/>
      <c r="S124" s="2472"/>
      <c r="T124" s="164">
        <v>1.5</v>
      </c>
      <c r="U124" s="222">
        <v>1</v>
      </c>
      <c r="V124" s="557">
        <v>2</v>
      </c>
      <c r="W124" s="1180">
        <v>4</v>
      </c>
      <c r="X124" s="557">
        <v>3.5</v>
      </c>
      <c r="Y124" s="557">
        <v>2.5</v>
      </c>
      <c r="Z124" s="556">
        <v>1</v>
      </c>
      <c r="AA124" s="168">
        <v>2</v>
      </c>
      <c r="AB124" s="164">
        <v>1</v>
      </c>
      <c r="AC124" s="556">
        <v>1</v>
      </c>
      <c r="AD124" s="164">
        <v>1</v>
      </c>
      <c r="AE124" s="556">
        <v>1</v>
      </c>
      <c r="AF124" s="557">
        <v>2</v>
      </c>
      <c r="AG124" s="167">
        <v>2</v>
      </c>
      <c r="AH124" s="164">
        <v>1</v>
      </c>
      <c r="AI124" s="167">
        <v>2</v>
      </c>
      <c r="AJ124" s="167">
        <v>2</v>
      </c>
      <c r="AK124" s="167">
        <v>2</v>
      </c>
      <c r="AL124" s="142"/>
    </row>
    <row r="125" spans="1:38" x14ac:dyDescent="0.25">
      <c r="A125" s="2485"/>
      <c r="B125" s="2439"/>
      <c r="C125" s="2487"/>
      <c r="D125" s="248" t="s">
        <v>387</v>
      </c>
      <c r="E125" s="2450"/>
      <c r="F125" s="2394"/>
      <c r="G125" s="2455"/>
      <c r="H125" s="51"/>
      <c r="I125" s="51"/>
      <c r="J125" s="51"/>
      <c r="K125" s="51"/>
      <c r="L125" s="51"/>
      <c r="M125" s="437"/>
      <c r="N125" s="2470"/>
      <c r="O125" s="2471"/>
      <c r="P125" s="2471"/>
      <c r="Q125" s="2471"/>
      <c r="R125" s="2471"/>
      <c r="S125" s="2472"/>
      <c r="T125" s="167">
        <v>2.5</v>
      </c>
      <c r="U125" s="222">
        <v>1</v>
      </c>
      <c r="V125" s="556">
        <v>1</v>
      </c>
      <c r="W125" s="1163">
        <v>1</v>
      </c>
      <c r="X125" s="565">
        <v>1</v>
      </c>
      <c r="Y125" s="565">
        <v>1.5</v>
      </c>
      <c r="Z125" s="565">
        <v>1.5</v>
      </c>
      <c r="AA125" s="222">
        <v>1</v>
      </c>
      <c r="AB125" s="221">
        <v>2</v>
      </c>
      <c r="AC125" s="564">
        <v>0.5</v>
      </c>
      <c r="AD125" s="222">
        <v>0.5</v>
      </c>
      <c r="AE125" s="565">
        <v>1.5</v>
      </c>
      <c r="AF125" s="564">
        <v>0.5</v>
      </c>
      <c r="AG125" s="222">
        <v>0.5</v>
      </c>
      <c r="AH125" s="222">
        <v>1</v>
      </c>
      <c r="AI125" s="222">
        <v>0.5</v>
      </c>
      <c r="AJ125" s="221">
        <v>2</v>
      </c>
      <c r="AK125" s="222">
        <v>0.5</v>
      </c>
      <c r="AL125" s="142"/>
    </row>
    <row r="126" spans="1:38" ht="16.5" thickBot="1" x14ac:dyDescent="0.3">
      <c r="A126" s="2485"/>
      <c r="B126" s="2439"/>
      <c r="C126" s="2487"/>
      <c r="D126" s="383" t="s">
        <v>426</v>
      </c>
      <c r="E126" s="2450"/>
      <c r="F126" s="2394"/>
      <c r="G126" s="2455"/>
      <c r="H126" s="85"/>
      <c r="I126" s="85"/>
      <c r="J126" s="85"/>
      <c r="K126" s="85"/>
      <c r="L126" s="85"/>
      <c r="M126" s="120"/>
      <c r="N126" s="2473"/>
      <c r="O126" s="2474"/>
      <c r="P126" s="2474"/>
      <c r="Q126" s="2474"/>
      <c r="R126" s="2474"/>
      <c r="S126" s="2475"/>
      <c r="T126" s="794">
        <v>5.5</v>
      </c>
      <c r="U126" s="372">
        <v>4.5</v>
      </c>
      <c r="V126" s="830">
        <v>5</v>
      </c>
      <c r="W126" s="1183">
        <v>7.5</v>
      </c>
      <c r="X126" s="1184">
        <v>7</v>
      </c>
      <c r="Y126" s="1184">
        <v>7</v>
      </c>
      <c r="Z126" s="1156">
        <v>5.5</v>
      </c>
      <c r="AA126" s="1157">
        <v>5</v>
      </c>
      <c r="AB126" s="396">
        <v>7.5</v>
      </c>
      <c r="AC126" s="1156">
        <v>2.5</v>
      </c>
      <c r="AD126" s="222">
        <v>4</v>
      </c>
      <c r="AE126" s="564">
        <v>5.5</v>
      </c>
      <c r="AF126" s="564">
        <v>6.5</v>
      </c>
      <c r="AG126" s="222">
        <v>5</v>
      </c>
      <c r="AH126" s="222">
        <v>6.5</v>
      </c>
      <c r="AI126" s="222">
        <v>6.5</v>
      </c>
      <c r="AJ126" s="221">
        <v>9.5</v>
      </c>
      <c r="AK126" s="221">
        <v>8.5</v>
      </c>
      <c r="AL126" s="142"/>
    </row>
    <row r="127" spans="1:38" ht="15.75" customHeight="1" x14ac:dyDescent="0.25">
      <c r="A127" s="2485"/>
      <c r="B127" s="2438" t="s">
        <v>375</v>
      </c>
      <c r="C127" s="2486" t="s">
        <v>295</v>
      </c>
      <c r="D127" s="245" t="s">
        <v>362</v>
      </c>
      <c r="E127" s="2449" t="s">
        <v>297</v>
      </c>
      <c r="F127" s="2452"/>
      <c r="G127" s="2454"/>
      <c r="H127" s="93"/>
      <c r="I127" s="93"/>
      <c r="J127" s="95"/>
      <c r="K127" s="95"/>
      <c r="L127" s="95"/>
      <c r="M127" s="695"/>
      <c r="N127" s="2467" t="s">
        <v>427</v>
      </c>
      <c r="O127" s="2468"/>
      <c r="P127" s="2468"/>
      <c r="Q127" s="2468"/>
      <c r="R127" s="2468"/>
      <c r="S127" s="2469"/>
      <c r="T127" s="358">
        <v>0.88</v>
      </c>
      <c r="U127" s="377">
        <v>0.87</v>
      </c>
      <c r="V127" s="697">
        <v>0.8</v>
      </c>
      <c r="W127" s="1160">
        <v>0.82</v>
      </c>
      <c r="X127" s="697">
        <v>0.85</v>
      </c>
      <c r="Y127" s="697">
        <v>0.82</v>
      </c>
      <c r="Z127" s="697">
        <v>0.88</v>
      </c>
      <c r="AA127" s="358">
        <v>0.85</v>
      </c>
      <c r="AB127" s="358">
        <v>0.86</v>
      </c>
      <c r="AC127" s="697">
        <v>0.88</v>
      </c>
      <c r="AD127" s="821">
        <v>0.85</v>
      </c>
      <c r="AE127" s="1384">
        <v>0.9</v>
      </c>
      <c r="AF127" s="888">
        <v>0.9</v>
      </c>
      <c r="AG127" s="820">
        <v>0.94</v>
      </c>
      <c r="AH127" s="820">
        <v>0.94</v>
      </c>
      <c r="AI127" s="821">
        <v>0.88</v>
      </c>
      <c r="AJ127" s="821">
        <v>0.84</v>
      </c>
      <c r="AK127" s="821">
        <v>0.8</v>
      </c>
      <c r="AL127" s="142"/>
    </row>
    <row r="128" spans="1:38" x14ac:dyDescent="0.25">
      <c r="A128" s="2485"/>
      <c r="B128" s="2439"/>
      <c r="C128" s="2487"/>
      <c r="D128" s="242" t="s">
        <v>364</v>
      </c>
      <c r="E128" s="2450"/>
      <c r="F128" s="2394"/>
      <c r="G128" s="2455"/>
      <c r="H128" s="83"/>
      <c r="I128" s="83"/>
      <c r="J128" s="92"/>
      <c r="K128" s="92"/>
      <c r="L128" s="92"/>
      <c r="M128" s="689"/>
      <c r="N128" s="2470"/>
      <c r="O128" s="2471"/>
      <c r="P128" s="2471"/>
      <c r="Q128" s="2471"/>
      <c r="R128" s="2471"/>
      <c r="S128" s="2472"/>
      <c r="T128" s="228">
        <v>6.8</v>
      </c>
      <c r="U128" s="219">
        <v>7.6</v>
      </c>
      <c r="V128" s="123">
        <v>7.5</v>
      </c>
      <c r="W128" s="780">
        <v>4.8</v>
      </c>
      <c r="X128" s="817">
        <v>8</v>
      </c>
      <c r="Y128" s="817">
        <v>7.8</v>
      </c>
      <c r="Z128" s="817">
        <v>9.5</v>
      </c>
      <c r="AA128" s="399">
        <v>7.8</v>
      </c>
      <c r="AB128" s="399">
        <v>7.3</v>
      </c>
      <c r="AC128" s="817">
        <v>15.8</v>
      </c>
      <c r="AD128" s="399">
        <v>7.4</v>
      </c>
      <c r="AE128" s="817">
        <v>9.1</v>
      </c>
      <c r="AF128" s="817">
        <v>11.6</v>
      </c>
      <c r="AG128" s="399">
        <v>8.6</v>
      </c>
      <c r="AH128" s="399">
        <v>8.6999999999999993</v>
      </c>
      <c r="AI128" s="399">
        <v>8.3000000000000007</v>
      </c>
      <c r="AJ128" s="399">
        <v>10.1</v>
      </c>
      <c r="AK128" s="2285">
        <v>7.2</v>
      </c>
      <c r="AL128" s="142"/>
    </row>
    <row r="129" spans="1:38" x14ac:dyDescent="0.25">
      <c r="A129" s="2485"/>
      <c r="B129" s="2439"/>
      <c r="C129" s="2487"/>
      <c r="D129" s="99" t="s">
        <v>383</v>
      </c>
      <c r="E129" s="2450"/>
      <c r="F129" s="2394"/>
      <c r="G129" s="2455"/>
      <c r="H129" s="51"/>
      <c r="I129" s="51"/>
      <c r="J129" s="51"/>
      <c r="K129" s="51"/>
      <c r="L129" s="51"/>
      <c r="M129" s="437"/>
      <c r="N129" s="2470"/>
      <c r="O129" s="2471"/>
      <c r="P129" s="2471"/>
      <c r="Q129" s="2471"/>
      <c r="R129" s="2471"/>
      <c r="S129" s="2472"/>
      <c r="T129" s="164">
        <v>1</v>
      </c>
      <c r="U129" s="222">
        <v>1.5</v>
      </c>
      <c r="V129" s="554">
        <v>0.5</v>
      </c>
      <c r="W129" s="1169">
        <v>1</v>
      </c>
      <c r="X129" s="556">
        <v>1</v>
      </c>
      <c r="Y129" s="556">
        <v>2</v>
      </c>
      <c r="Z129" s="554">
        <v>0</v>
      </c>
      <c r="AA129" s="163">
        <v>0</v>
      </c>
      <c r="AB129" s="163">
        <v>0</v>
      </c>
      <c r="AC129" s="554">
        <v>0</v>
      </c>
      <c r="AD129" s="163">
        <v>0</v>
      </c>
      <c r="AE129" s="554">
        <v>0</v>
      </c>
      <c r="AF129" s="554">
        <v>0</v>
      </c>
      <c r="AG129" s="163">
        <v>0</v>
      </c>
      <c r="AH129" s="163">
        <v>0</v>
      </c>
      <c r="AI129" s="163">
        <v>0</v>
      </c>
      <c r="AJ129" s="164">
        <v>1</v>
      </c>
      <c r="AK129" s="163">
        <v>0</v>
      </c>
      <c r="AL129" s="142"/>
    </row>
    <row r="130" spans="1:38" x14ac:dyDescent="0.25">
      <c r="A130" s="2485"/>
      <c r="B130" s="2439"/>
      <c r="C130" s="2487"/>
      <c r="D130" s="248" t="s">
        <v>384</v>
      </c>
      <c r="E130" s="2450"/>
      <c r="F130" s="2394"/>
      <c r="G130" s="2455"/>
      <c r="H130" s="51"/>
      <c r="I130" s="51"/>
      <c r="J130" s="51"/>
      <c r="K130" s="51"/>
      <c r="L130" s="51"/>
      <c r="M130" s="437"/>
      <c r="N130" s="2470"/>
      <c r="O130" s="2471"/>
      <c r="P130" s="2471"/>
      <c r="Q130" s="2471"/>
      <c r="R130" s="2471"/>
      <c r="S130" s="2472"/>
      <c r="T130" s="167">
        <v>2</v>
      </c>
      <c r="U130" s="376">
        <v>2</v>
      </c>
      <c r="V130" s="554">
        <v>0</v>
      </c>
      <c r="W130" s="1180">
        <v>2.5</v>
      </c>
      <c r="X130" s="557">
        <v>1.5</v>
      </c>
      <c r="Y130" s="555">
        <v>1.5</v>
      </c>
      <c r="Z130" s="557">
        <v>2</v>
      </c>
      <c r="AA130" s="164">
        <v>2</v>
      </c>
      <c r="AB130" s="167">
        <v>2</v>
      </c>
      <c r="AC130" s="555">
        <v>1</v>
      </c>
      <c r="AD130" s="167">
        <v>2</v>
      </c>
      <c r="AE130" s="557">
        <v>3</v>
      </c>
      <c r="AF130" s="557">
        <v>3</v>
      </c>
      <c r="AG130" s="167">
        <v>2.5</v>
      </c>
      <c r="AH130" s="167">
        <v>1.5</v>
      </c>
      <c r="AI130" s="167">
        <v>3</v>
      </c>
      <c r="AJ130" s="167">
        <v>3</v>
      </c>
      <c r="AK130" s="167">
        <v>3</v>
      </c>
      <c r="AL130" s="142"/>
    </row>
    <row r="131" spans="1:38" x14ac:dyDescent="0.25">
      <c r="A131" s="2485"/>
      <c r="B131" s="2439"/>
      <c r="C131" s="2487"/>
      <c r="D131" s="248" t="s">
        <v>386</v>
      </c>
      <c r="E131" s="2450"/>
      <c r="F131" s="2394"/>
      <c r="G131" s="2455"/>
      <c r="H131" s="51"/>
      <c r="I131" s="51"/>
      <c r="J131" s="51"/>
      <c r="K131" s="51"/>
      <c r="L131" s="51"/>
      <c r="M131" s="437"/>
      <c r="N131" s="2470"/>
      <c r="O131" s="2471"/>
      <c r="P131" s="2471"/>
      <c r="Q131" s="2471"/>
      <c r="R131" s="2471"/>
      <c r="S131" s="2472"/>
      <c r="T131" s="164">
        <v>0.5</v>
      </c>
      <c r="U131" s="220">
        <v>0</v>
      </c>
      <c r="V131" s="557">
        <v>2</v>
      </c>
      <c r="W131" s="1180">
        <v>2</v>
      </c>
      <c r="X131" s="554">
        <v>0</v>
      </c>
      <c r="Y131" s="555">
        <v>1.5</v>
      </c>
      <c r="Z131" s="555">
        <v>2</v>
      </c>
      <c r="AA131" s="163">
        <v>0</v>
      </c>
      <c r="AB131" s="164">
        <v>1</v>
      </c>
      <c r="AC131" s="556">
        <v>1</v>
      </c>
      <c r="AD131" s="168">
        <v>1.5</v>
      </c>
      <c r="AE131" s="556">
        <v>1</v>
      </c>
      <c r="AF131" s="557">
        <v>2</v>
      </c>
      <c r="AG131" s="167">
        <v>2</v>
      </c>
      <c r="AH131" s="164">
        <v>0.5</v>
      </c>
      <c r="AI131" s="167">
        <v>2.5</v>
      </c>
      <c r="AJ131" s="167">
        <v>2</v>
      </c>
      <c r="AK131" s="167">
        <v>2.5</v>
      </c>
      <c r="AL131" s="142"/>
    </row>
    <row r="132" spans="1:38" x14ac:dyDescent="0.25">
      <c r="A132" s="2485"/>
      <c r="B132" s="2439"/>
      <c r="C132" s="2487"/>
      <c r="D132" s="248" t="s">
        <v>387</v>
      </c>
      <c r="E132" s="2450"/>
      <c r="F132" s="2394"/>
      <c r="G132" s="2455"/>
      <c r="H132" s="51"/>
      <c r="I132" s="51"/>
      <c r="J132" s="51"/>
      <c r="K132" s="51"/>
      <c r="L132" s="51"/>
      <c r="M132" s="437"/>
      <c r="N132" s="2470"/>
      <c r="O132" s="2471"/>
      <c r="P132" s="2471"/>
      <c r="Q132" s="2471"/>
      <c r="R132" s="2471"/>
      <c r="S132" s="2472"/>
      <c r="T132" s="168">
        <v>1.5</v>
      </c>
      <c r="U132" s="221">
        <v>1.5</v>
      </c>
      <c r="V132" s="557">
        <v>1.5</v>
      </c>
      <c r="W132" s="1182">
        <v>1.5</v>
      </c>
      <c r="X132" s="565">
        <v>1</v>
      </c>
      <c r="Y132" s="564">
        <v>1</v>
      </c>
      <c r="Z132" s="564">
        <v>1</v>
      </c>
      <c r="AA132" s="222">
        <v>1</v>
      </c>
      <c r="AB132" s="221">
        <v>2</v>
      </c>
      <c r="AC132" s="564">
        <v>1</v>
      </c>
      <c r="AD132" s="221">
        <v>1.5</v>
      </c>
      <c r="AE132" s="564">
        <v>1</v>
      </c>
      <c r="AF132" s="564">
        <v>0.5</v>
      </c>
      <c r="AG132" s="222">
        <v>1</v>
      </c>
      <c r="AH132" s="222">
        <v>1</v>
      </c>
      <c r="AI132" s="222">
        <v>1</v>
      </c>
      <c r="AJ132" s="222">
        <v>1</v>
      </c>
      <c r="AK132" s="222">
        <v>1</v>
      </c>
      <c r="AL132" s="142"/>
    </row>
    <row r="133" spans="1:38" ht="16.5" thickBot="1" x14ac:dyDescent="0.3">
      <c r="A133" s="2485"/>
      <c r="B133" s="2484"/>
      <c r="C133" s="2494"/>
      <c r="D133" s="287" t="s">
        <v>426</v>
      </c>
      <c r="E133" s="2451"/>
      <c r="F133" s="2453"/>
      <c r="G133" s="2456"/>
      <c r="H133" s="96"/>
      <c r="I133" s="96"/>
      <c r="J133" s="96"/>
      <c r="K133" s="96"/>
      <c r="L133" s="96"/>
      <c r="M133" s="119"/>
      <c r="N133" s="2473"/>
      <c r="O133" s="2474"/>
      <c r="P133" s="2474"/>
      <c r="Q133" s="2474"/>
      <c r="R133" s="2474"/>
      <c r="S133" s="2475"/>
      <c r="T133" s="170">
        <v>5</v>
      </c>
      <c r="U133" s="372">
        <v>5</v>
      </c>
      <c r="V133" s="830">
        <v>4</v>
      </c>
      <c r="W133" s="1181">
        <v>7</v>
      </c>
      <c r="X133" s="818">
        <v>3.5</v>
      </c>
      <c r="Y133" s="698">
        <v>6</v>
      </c>
      <c r="Z133" s="818">
        <v>5</v>
      </c>
      <c r="AA133" s="372">
        <v>3</v>
      </c>
      <c r="AB133" s="372">
        <v>5</v>
      </c>
      <c r="AC133" s="818">
        <v>3</v>
      </c>
      <c r="AD133" s="222">
        <v>5</v>
      </c>
      <c r="AE133" s="564">
        <v>5</v>
      </c>
      <c r="AF133" s="564">
        <v>6.5</v>
      </c>
      <c r="AG133" s="222">
        <v>5.5</v>
      </c>
      <c r="AH133" s="222">
        <v>3</v>
      </c>
      <c r="AI133" s="222">
        <v>6.5</v>
      </c>
      <c r="AJ133" s="221">
        <v>7</v>
      </c>
      <c r="AK133" s="222">
        <v>6.5</v>
      </c>
      <c r="AL133" s="142"/>
    </row>
    <row r="134" spans="1:38" ht="15.75" customHeight="1" x14ac:dyDescent="0.25">
      <c r="A134" s="2485"/>
      <c r="B134" s="2438" t="s">
        <v>376</v>
      </c>
      <c r="C134" s="2486" t="s">
        <v>295</v>
      </c>
      <c r="D134" s="245" t="s">
        <v>362</v>
      </c>
      <c r="E134" s="2449" t="s">
        <v>297</v>
      </c>
      <c r="F134" s="2452"/>
      <c r="G134" s="2454"/>
      <c r="H134" s="93"/>
      <c r="I134" s="93"/>
      <c r="J134" s="95"/>
      <c r="K134" s="95"/>
      <c r="L134" s="95"/>
      <c r="M134" s="166"/>
      <c r="N134" s="2467" t="s">
        <v>427</v>
      </c>
      <c r="O134" s="2468"/>
      <c r="P134" s="2468"/>
      <c r="Q134" s="2468"/>
      <c r="R134" s="2468"/>
      <c r="S134" s="2469"/>
      <c r="T134" s="358">
        <v>0.87</v>
      </c>
      <c r="U134" s="377">
        <v>0.81</v>
      </c>
      <c r="V134" s="697">
        <v>0.68</v>
      </c>
      <c r="W134" s="1175">
        <v>1.03</v>
      </c>
      <c r="X134" s="697">
        <v>0.81</v>
      </c>
      <c r="Y134" s="697">
        <v>0.75</v>
      </c>
      <c r="Z134" s="697">
        <v>0.86</v>
      </c>
      <c r="AA134" s="358">
        <v>0.84</v>
      </c>
      <c r="AB134" s="358">
        <v>0.87</v>
      </c>
      <c r="AC134" s="697">
        <v>0.84</v>
      </c>
      <c r="AD134" s="821">
        <v>0.82</v>
      </c>
      <c r="AE134" s="888">
        <v>0.84</v>
      </c>
      <c r="AF134" s="888">
        <v>0.83</v>
      </c>
      <c r="AG134" s="821">
        <v>0.86</v>
      </c>
      <c r="AH134" s="753">
        <v>0.96</v>
      </c>
      <c r="AI134" s="821">
        <v>0.86</v>
      </c>
      <c r="AJ134" s="821">
        <v>0.85</v>
      </c>
      <c r="AK134" s="821">
        <v>0.82</v>
      </c>
      <c r="AL134" s="142"/>
    </row>
    <row r="135" spans="1:38" x14ac:dyDescent="0.25">
      <c r="A135" s="2485"/>
      <c r="B135" s="2439"/>
      <c r="C135" s="2487"/>
      <c r="D135" s="242" t="s">
        <v>364</v>
      </c>
      <c r="E135" s="2450"/>
      <c r="F135" s="2394"/>
      <c r="G135" s="2455"/>
      <c r="H135" s="83"/>
      <c r="I135" s="83"/>
      <c r="J135" s="92"/>
      <c r="K135" s="92"/>
      <c r="L135" s="92"/>
      <c r="M135" s="161"/>
      <c r="N135" s="2470"/>
      <c r="O135" s="2471"/>
      <c r="P135" s="2471"/>
      <c r="Q135" s="2471"/>
      <c r="R135" s="2471"/>
      <c r="S135" s="2472"/>
      <c r="T135" s="228">
        <v>7.2</v>
      </c>
      <c r="U135" s="219">
        <v>8.1</v>
      </c>
      <c r="V135" s="123">
        <v>6.8</v>
      </c>
      <c r="W135" s="780">
        <v>4.9000000000000004</v>
      </c>
      <c r="X135" s="817">
        <v>9</v>
      </c>
      <c r="Y135" s="817">
        <v>8.6</v>
      </c>
      <c r="Z135" s="817">
        <v>8.1999999999999993</v>
      </c>
      <c r="AA135" s="399">
        <v>7.9</v>
      </c>
      <c r="AB135" s="399">
        <v>9.1999999999999993</v>
      </c>
      <c r="AC135" s="817">
        <v>7.2</v>
      </c>
      <c r="AD135" s="399">
        <v>7.7</v>
      </c>
      <c r="AE135" s="817">
        <v>9.5</v>
      </c>
      <c r="AF135" s="817">
        <v>9.4</v>
      </c>
      <c r="AG135" s="399">
        <v>9.1</v>
      </c>
      <c r="AH135" s="399">
        <v>12.5</v>
      </c>
      <c r="AI135" s="399">
        <v>8.6</v>
      </c>
      <c r="AJ135" s="399">
        <v>7.6</v>
      </c>
      <c r="AK135" s="2285">
        <v>8.1999999999999993</v>
      </c>
      <c r="AL135" s="142"/>
    </row>
    <row r="136" spans="1:38" x14ac:dyDescent="0.25">
      <c r="A136" s="2485"/>
      <c r="B136" s="2439"/>
      <c r="C136" s="2487"/>
      <c r="D136" s="99" t="s">
        <v>383</v>
      </c>
      <c r="E136" s="2450"/>
      <c r="F136" s="2394"/>
      <c r="G136" s="2455"/>
      <c r="H136" s="51"/>
      <c r="I136" s="51"/>
      <c r="J136" s="51"/>
      <c r="K136" s="51"/>
      <c r="L136" s="51"/>
      <c r="M136" s="437"/>
      <c r="N136" s="2470"/>
      <c r="O136" s="2471"/>
      <c r="P136" s="2471"/>
      <c r="Q136" s="2471"/>
      <c r="R136" s="2471"/>
      <c r="S136" s="2472"/>
      <c r="T136" s="164">
        <v>1</v>
      </c>
      <c r="U136" s="222">
        <v>1</v>
      </c>
      <c r="V136" s="554">
        <v>0.5</v>
      </c>
      <c r="W136" s="1169">
        <v>2</v>
      </c>
      <c r="X136" s="556">
        <v>2</v>
      </c>
      <c r="Y136" s="556">
        <v>1</v>
      </c>
      <c r="Z136" s="554">
        <v>0</v>
      </c>
      <c r="AA136" s="163">
        <v>0</v>
      </c>
      <c r="AB136" s="163">
        <v>0</v>
      </c>
      <c r="AC136" s="556">
        <v>1</v>
      </c>
      <c r="AD136" s="164">
        <v>1</v>
      </c>
      <c r="AE136" s="556">
        <v>1</v>
      </c>
      <c r="AF136" s="556">
        <v>1</v>
      </c>
      <c r="AG136" s="164">
        <v>1</v>
      </c>
      <c r="AH136" s="164">
        <v>1</v>
      </c>
      <c r="AI136" s="163">
        <v>0</v>
      </c>
      <c r="AJ136" s="164">
        <v>1</v>
      </c>
      <c r="AK136" s="163">
        <v>0</v>
      </c>
      <c r="AL136" s="142"/>
    </row>
    <row r="137" spans="1:38" x14ac:dyDescent="0.25">
      <c r="A137" s="2485"/>
      <c r="B137" s="2439"/>
      <c r="C137" s="2487"/>
      <c r="D137" s="248" t="s">
        <v>384</v>
      </c>
      <c r="E137" s="2450"/>
      <c r="F137" s="2394"/>
      <c r="G137" s="2455"/>
      <c r="H137" s="51"/>
      <c r="I137" s="51"/>
      <c r="J137" s="51"/>
      <c r="K137" s="51"/>
      <c r="L137" s="51"/>
      <c r="M137" s="437"/>
      <c r="N137" s="2470"/>
      <c r="O137" s="2471"/>
      <c r="P137" s="2471"/>
      <c r="Q137" s="2471"/>
      <c r="R137" s="2471"/>
      <c r="S137" s="2472"/>
      <c r="T137" s="164">
        <v>0.5</v>
      </c>
      <c r="U137" s="376">
        <v>2</v>
      </c>
      <c r="V137" s="557">
        <v>2</v>
      </c>
      <c r="W137" s="1168">
        <v>1</v>
      </c>
      <c r="X137" s="555">
        <v>1</v>
      </c>
      <c r="Y137" s="555">
        <v>1</v>
      </c>
      <c r="Z137" s="556">
        <v>0.5</v>
      </c>
      <c r="AA137" s="164">
        <v>2</v>
      </c>
      <c r="AB137" s="164">
        <v>0.5</v>
      </c>
      <c r="AC137" s="557">
        <v>2</v>
      </c>
      <c r="AD137" s="167">
        <v>1.5</v>
      </c>
      <c r="AE137" s="557">
        <v>3</v>
      </c>
      <c r="AF137" s="557">
        <v>3</v>
      </c>
      <c r="AG137" s="167">
        <v>2.5</v>
      </c>
      <c r="AH137" s="167">
        <v>1.5</v>
      </c>
      <c r="AI137" s="167">
        <v>3</v>
      </c>
      <c r="AJ137" s="167">
        <v>3</v>
      </c>
      <c r="AK137" s="167">
        <v>3</v>
      </c>
      <c r="AL137" s="142"/>
    </row>
    <row r="138" spans="1:38" x14ac:dyDescent="0.25">
      <c r="A138" s="2485"/>
      <c r="B138" s="2439"/>
      <c r="C138" s="2487"/>
      <c r="D138" s="248" t="s">
        <v>386</v>
      </c>
      <c r="E138" s="2450"/>
      <c r="F138" s="2394"/>
      <c r="G138" s="2455"/>
      <c r="H138" s="51"/>
      <c r="I138" s="51"/>
      <c r="J138" s="51"/>
      <c r="K138" s="51"/>
      <c r="L138" s="51"/>
      <c r="M138" s="437"/>
      <c r="N138" s="2470"/>
      <c r="O138" s="2471"/>
      <c r="P138" s="2471"/>
      <c r="Q138" s="2471"/>
      <c r="R138" s="2471"/>
      <c r="S138" s="2472"/>
      <c r="T138" s="164">
        <v>1</v>
      </c>
      <c r="U138" s="222">
        <v>1</v>
      </c>
      <c r="V138" s="554">
        <v>0</v>
      </c>
      <c r="W138" s="1162">
        <v>0</v>
      </c>
      <c r="X138" s="554">
        <v>0</v>
      </c>
      <c r="Y138" s="555">
        <v>2</v>
      </c>
      <c r="Z138" s="554">
        <v>0</v>
      </c>
      <c r="AA138" s="168">
        <v>1</v>
      </c>
      <c r="AB138" s="163">
        <v>0</v>
      </c>
      <c r="AC138" s="557">
        <v>2</v>
      </c>
      <c r="AD138" s="163">
        <v>0</v>
      </c>
      <c r="AE138" s="556">
        <v>1</v>
      </c>
      <c r="AF138" s="557">
        <v>2</v>
      </c>
      <c r="AG138" s="164">
        <v>1</v>
      </c>
      <c r="AH138" s="163">
        <v>0</v>
      </c>
      <c r="AI138" s="168">
        <v>1.5</v>
      </c>
      <c r="AJ138" s="167">
        <v>2</v>
      </c>
      <c r="AK138" s="168">
        <v>1.5</v>
      </c>
      <c r="AL138" s="142"/>
    </row>
    <row r="139" spans="1:38" x14ac:dyDescent="0.25">
      <c r="A139" s="2485"/>
      <c r="B139" s="2439"/>
      <c r="C139" s="2487"/>
      <c r="D139" s="248" t="s">
        <v>387</v>
      </c>
      <c r="E139" s="2450"/>
      <c r="F139" s="2394"/>
      <c r="G139" s="2455"/>
      <c r="H139" s="51"/>
      <c r="I139" s="51"/>
      <c r="J139" s="51"/>
      <c r="K139" s="51"/>
      <c r="L139" s="51"/>
      <c r="M139" s="437"/>
      <c r="N139" s="2470"/>
      <c r="O139" s="2471"/>
      <c r="P139" s="2471"/>
      <c r="Q139" s="2471"/>
      <c r="R139" s="2471"/>
      <c r="S139" s="2472"/>
      <c r="T139" s="164">
        <v>1</v>
      </c>
      <c r="U139" s="222">
        <v>0.5</v>
      </c>
      <c r="V139" s="556">
        <v>0.5</v>
      </c>
      <c r="W139" s="1177">
        <v>0.5</v>
      </c>
      <c r="X139" s="565">
        <v>1</v>
      </c>
      <c r="Y139" s="564">
        <v>1</v>
      </c>
      <c r="Z139" s="565">
        <v>1.5</v>
      </c>
      <c r="AA139" s="222">
        <v>1</v>
      </c>
      <c r="AB139" s="222">
        <v>1</v>
      </c>
      <c r="AC139" s="564">
        <v>1</v>
      </c>
      <c r="AD139" s="222">
        <v>1</v>
      </c>
      <c r="AE139" s="564">
        <v>1</v>
      </c>
      <c r="AF139" s="564">
        <v>1</v>
      </c>
      <c r="AG139" s="222">
        <v>1</v>
      </c>
      <c r="AH139" s="222">
        <v>1</v>
      </c>
      <c r="AI139" s="222">
        <v>1</v>
      </c>
      <c r="AJ139" s="222">
        <v>1</v>
      </c>
      <c r="AK139" s="222">
        <v>1</v>
      </c>
      <c r="AL139" s="142"/>
    </row>
    <row r="140" spans="1:38" ht="16.5" thickBot="1" x14ac:dyDescent="0.3">
      <c r="A140" s="2485"/>
      <c r="B140" s="2484"/>
      <c r="C140" s="2494"/>
      <c r="D140" s="287" t="s">
        <v>426</v>
      </c>
      <c r="E140" s="2451"/>
      <c r="F140" s="2453"/>
      <c r="G140" s="2456"/>
      <c r="H140" s="96"/>
      <c r="I140" s="96"/>
      <c r="J140" s="96"/>
      <c r="K140" s="96"/>
      <c r="L140" s="96"/>
      <c r="M140" s="119"/>
      <c r="N140" s="2473"/>
      <c r="O140" s="2474"/>
      <c r="P140" s="2474"/>
      <c r="Q140" s="2474"/>
      <c r="R140" s="2474"/>
      <c r="S140" s="2475"/>
      <c r="T140" s="172">
        <v>3.5</v>
      </c>
      <c r="U140" s="372">
        <v>4.5</v>
      </c>
      <c r="V140" s="830">
        <v>3</v>
      </c>
      <c r="W140" s="1171">
        <v>3.5</v>
      </c>
      <c r="X140" s="818">
        <v>4</v>
      </c>
      <c r="Y140" s="818">
        <v>5</v>
      </c>
      <c r="Z140" s="694">
        <v>2</v>
      </c>
      <c r="AA140" s="372">
        <v>4</v>
      </c>
      <c r="AB140" s="373">
        <v>1.5</v>
      </c>
      <c r="AC140" s="818">
        <v>6</v>
      </c>
      <c r="AD140" s="222">
        <v>3.5</v>
      </c>
      <c r="AE140" s="564">
        <v>6</v>
      </c>
      <c r="AF140" s="565">
        <v>7</v>
      </c>
      <c r="AG140" s="222">
        <v>5.5</v>
      </c>
      <c r="AH140" s="222">
        <v>3.5</v>
      </c>
      <c r="AI140" s="222">
        <v>5.5</v>
      </c>
      <c r="AJ140" s="221">
        <v>7</v>
      </c>
      <c r="AK140" s="222">
        <v>5.5</v>
      </c>
      <c r="AL140" s="142"/>
    </row>
    <row r="141" spans="1:38" ht="15.75" customHeight="1" x14ac:dyDescent="0.25">
      <c r="A141" s="2485"/>
      <c r="B141" s="2438" t="s">
        <v>377</v>
      </c>
      <c r="C141" s="2495" t="s">
        <v>295</v>
      </c>
      <c r="D141" s="245" t="s">
        <v>362</v>
      </c>
      <c r="E141" s="2449" t="s">
        <v>297</v>
      </c>
      <c r="F141" s="2452"/>
      <c r="G141" s="2454"/>
      <c r="H141" s="93"/>
      <c r="I141" s="93"/>
      <c r="J141" s="95"/>
      <c r="K141" s="95"/>
      <c r="L141" s="95"/>
      <c r="M141" s="166"/>
      <c r="N141" s="2467" t="s">
        <v>427</v>
      </c>
      <c r="O141" s="2468"/>
      <c r="P141" s="2468"/>
      <c r="Q141" s="2468"/>
      <c r="R141" s="2468"/>
      <c r="S141" s="2469"/>
      <c r="T141" s="357">
        <v>0.92</v>
      </c>
      <c r="U141" s="377">
        <v>0.87</v>
      </c>
      <c r="V141" s="467">
        <v>0.88</v>
      </c>
      <c r="W141" s="1174">
        <v>0.87</v>
      </c>
      <c r="X141" s="943">
        <v>0.95</v>
      </c>
      <c r="Y141" s="1174">
        <v>0.87</v>
      </c>
      <c r="Z141" s="1174">
        <v>0.87</v>
      </c>
      <c r="AA141" s="954">
        <v>0.89</v>
      </c>
      <c r="AB141" s="959">
        <v>0.9</v>
      </c>
      <c r="AC141" s="1174">
        <v>0.87</v>
      </c>
      <c r="AD141" s="821">
        <v>0.81</v>
      </c>
      <c r="AE141" s="888">
        <v>0.84</v>
      </c>
      <c r="AF141" s="888">
        <v>0.87</v>
      </c>
      <c r="AG141" s="821">
        <v>0.86</v>
      </c>
      <c r="AH141" s="821">
        <v>0.91</v>
      </c>
      <c r="AI141" s="820">
        <v>0.91</v>
      </c>
      <c r="AJ141" s="821">
        <v>0.88</v>
      </c>
      <c r="AK141" s="821">
        <v>0.85</v>
      </c>
      <c r="AL141" s="142"/>
    </row>
    <row r="142" spans="1:38" x14ac:dyDescent="0.25">
      <c r="A142" s="2485"/>
      <c r="B142" s="2439"/>
      <c r="C142" s="2496"/>
      <c r="D142" s="242" t="s">
        <v>364</v>
      </c>
      <c r="E142" s="2450"/>
      <c r="F142" s="2394"/>
      <c r="G142" s="2455"/>
      <c r="H142" s="83"/>
      <c r="I142" s="83"/>
      <c r="J142" s="92"/>
      <c r="K142" s="92"/>
      <c r="L142" s="92"/>
      <c r="M142" s="161"/>
      <c r="N142" s="2470"/>
      <c r="O142" s="2471"/>
      <c r="P142" s="2471"/>
      <c r="Q142" s="2471"/>
      <c r="R142" s="2471"/>
      <c r="S142" s="2472"/>
      <c r="T142" s="228">
        <v>24.2</v>
      </c>
      <c r="U142" s="219">
        <v>23.8</v>
      </c>
      <c r="V142" s="286">
        <v>25.1</v>
      </c>
      <c r="W142" s="796">
        <v>34.1</v>
      </c>
      <c r="X142" s="817">
        <v>19.5</v>
      </c>
      <c r="Y142" s="817">
        <v>26.4</v>
      </c>
      <c r="Z142" s="817">
        <v>25.8</v>
      </c>
      <c r="AA142" s="399">
        <v>25.4</v>
      </c>
      <c r="AB142" s="399">
        <v>24</v>
      </c>
      <c r="AC142" s="817">
        <v>23.2</v>
      </c>
      <c r="AD142" s="399">
        <v>21.1</v>
      </c>
      <c r="AE142" s="817">
        <v>23.1</v>
      </c>
      <c r="AF142" s="817">
        <v>23.7</v>
      </c>
      <c r="AG142" s="399">
        <v>41.2</v>
      </c>
      <c r="AH142" s="399">
        <v>30.4</v>
      </c>
      <c r="AI142" s="399">
        <v>26.8</v>
      </c>
      <c r="AJ142" s="399">
        <v>23.2</v>
      </c>
      <c r="AK142" s="2285">
        <v>24.9</v>
      </c>
      <c r="AL142" s="142"/>
    </row>
    <row r="143" spans="1:38" x14ac:dyDescent="0.25">
      <c r="A143" s="2485"/>
      <c r="B143" s="2439"/>
      <c r="C143" s="2496"/>
      <c r="D143" s="99" t="s">
        <v>383</v>
      </c>
      <c r="E143" s="2450"/>
      <c r="F143" s="2394"/>
      <c r="G143" s="2455"/>
      <c r="H143" s="51"/>
      <c r="I143" s="51"/>
      <c r="J143" s="51"/>
      <c r="K143" s="51"/>
      <c r="L143" s="51"/>
      <c r="M143" s="437"/>
      <c r="N143" s="2470"/>
      <c r="O143" s="2471"/>
      <c r="P143" s="2471"/>
      <c r="Q143" s="2471"/>
      <c r="R143" s="2471"/>
      <c r="S143" s="2472"/>
      <c r="T143" s="168">
        <v>1</v>
      </c>
      <c r="U143" s="222">
        <v>1</v>
      </c>
      <c r="V143" s="471">
        <v>0</v>
      </c>
      <c r="W143" s="554">
        <v>0</v>
      </c>
      <c r="X143" s="556">
        <v>1</v>
      </c>
      <c r="Y143" s="556">
        <v>0.5</v>
      </c>
      <c r="Z143" s="556">
        <v>1</v>
      </c>
      <c r="AA143" s="163">
        <v>0</v>
      </c>
      <c r="AB143" s="164">
        <v>1</v>
      </c>
      <c r="AC143" s="556">
        <v>1</v>
      </c>
      <c r="AD143" s="164">
        <v>1</v>
      </c>
      <c r="AE143" s="556">
        <v>1</v>
      </c>
      <c r="AF143" s="556">
        <v>1</v>
      </c>
      <c r="AG143" s="164">
        <v>1</v>
      </c>
      <c r="AH143" s="164">
        <v>1</v>
      </c>
      <c r="AI143" s="163">
        <v>0</v>
      </c>
      <c r="AJ143" s="164">
        <v>1</v>
      </c>
      <c r="AK143" s="163">
        <v>0</v>
      </c>
      <c r="AL143" s="142"/>
    </row>
    <row r="144" spans="1:38" x14ac:dyDescent="0.25">
      <c r="A144" s="2485"/>
      <c r="B144" s="2439"/>
      <c r="C144" s="2496"/>
      <c r="D144" s="248" t="s">
        <v>384</v>
      </c>
      <c r="E144" s="2450"/>
      <c r="F144" s="2394"/>
      <c r="G144" s="2455"/>
      <c r="H144" s="51"/>
      <c r="I144" s="51"/>
      <c r="J144" s="51"/>
      <c r="K144" s="51"/>
      <c r="L144" s="51"/>
      <c r="M144" s="437"/>
      <c r="N144" s="2470"/>
      <c r="O144" s="2471"/>
      <c r="P144" s="2471"/>
      <c r="Q144" s="2471"/>
      <c r="R144" s="2471"/>
      <c r="S144" s="2472"/>
      <c r="T144" s="163">
        <v>0</v>
      </c>
      <c r="U144" s="220">
        <v>0</v>
      </c>
      <c r="V144" s="473">
        <v>0</v>
      </c>
      <c r="W144" s="554">
        <v>0</v>
      </c>
      <c r="X144" s="554">
        <v>0</v>
      </c>
      <c r="Y144" s="554">
        <v>0</v>
      </c>
      <c r="Z144" s="554">
        <v>0</v>
      </c>
      <c r="AA144" s="163">
        <v>0</v>
      </c>
      <c r="AB144" s="163">
        <v>0</v>
      </c>
      <c r="AC144" s="554">
        <v>0</v>
      </c>
      <c r="AD144" s="163">
        <v>0</v>
      </c>
      <c r="AE144" s="555">
        <v>1</v>
      </c>
      <c r="AF144" s="555">
        <v>1</v>
      </c>
      <c r="AG144" s="168">
        <v>1</v>
      </c>
      <c r="AH144" s="168">
        <v>1</v>
      </c>
      <c r="AI144" s="168">
        <v>1</v>
      </c>
      <c r="AJ144" s="168">
        <v>1</v>
      </c>
      <c r="AK144" s="168">
        <v>1</v>
      </c>
      <c r="AL144" s="142"/>
    </row>
    <row r="145" spans="1:38" x14ac:dyDescent="0.25">
      <c r="A145" s="2485"/>
      <c r="B145" s="2439"/>
      <c r="C145" s="2496"/>
      <c r="D145" s="248" t="s">
        <v>386</v>
      </c>
      <c r="E145" s="2450"/>
      <c r="F145" s="2394"/>
      <c r="G145" s="2455"/>
      <c r="H145" s="51"/>
      <c r="I145" s="51"/>
      <c r="J145" s="51"/>
      <c r="K145" s="51"/>
      <c r="L145" s="51"/>
      <c r="M145" s="437"/>
      <c r="N145" s="2470"/>
      <c r="O145" s="2471"/>
      <c r="P145" s="2471"/>
      <c r="Q145" s="2471"/>
      <c r="R145" s="2471"/>
      <c r="S145" s="2472"/>
      <c r="T145" s="168">
        <v>2</v>
      </c>
      <c r="U145" s="376">
        <v>2</v>
      </c>
      <c r="V145" s="471">
        <v>1</v>
      </c>
      <c r="W145" s="556">
        <v>1</v>
      </c>
      <c r="X145" s="557">
        <v>2</v>
      </c>
      <c r="Y145" s="556">
        <v>1</v>
      </c>
      <c r="Z145" s="556">
        <v>1</v>
      </c>
      <c r="AA145" s="164">
        <v>0.5</v>
      </c>
      <c r="AB145" s="164">
        <v>1</v>
      </c>
      <c r="AC145" s="556">
        <v>1</v>
      </c>
      <c r="AD145" s="164">
        <v>0.5</v>
      </c>
      <c r="AE145" s="556">
        <v>1</v>
      </c>
      <c r="AF145" s="557">
        <v>2</v>
      </c>
      <c r="AG145" s="164">
        <v>1</v>
      </c>
      <c r="AH145" s="164">
        <v>1</v>
      </c>
      <c r="AI145" s="164">
        <v>1</v>
      </c>
      <c r="AJ145" s="164">
        <v>0.5</v>
      </c>
      <c r="AK145" s="164">
        <v>1</v>
      </c>
      <c r="AL145" s="142"/>
    </row>
    <row r="146" spans="1:38" x14ac:dyDescent="0.25">
      <c r="A146" s="2485"/>
      <c r="B146" s="2439"/>
      <c r="C146" s="2496"/>
      <c r="D146" s="248" t="s">
        <v>387</v>
      </c>
      <c r="E146" s="2450"/>
      <c r="F146" s="2394"/>
      <c r="G146" s="2455"/>
      <c r="H146" s="51"/>
      <c r="I146" s="51"/>
      <c r="J146" s="51"/>
      <c r="K146" s="51"/>
      <c r="L146" s="51"/>
      <c r="M146" s="437"/>
      <c r="N146" s="2470"/>
      <c r="O146" s="2471"/>
      <c r="P146" s="2471"/>
      <c r="Q146" s="2471"/>
      <c r="R146" s="2471"/>
      <c r="S146" s="2472"/>
      <c r="T146" s="164">
        <v>1</v>
      </c>
      <c r="U146" s="222">
        <v>1</v>
      </c>
      <c r="V146" s="472">
        <v>1</v>
      </c>
      <c r="W146" s="564">
        <v>1</v>
      </c>
      <c r="X146" s="564">
        <v>0.5</v>
      </c>
      <c r="Y146" s="564">
        <v>0.5</v>
      </c>
      <c r="Z146" s="564">
        <v>0.5</v>
      </c>
      <c r="AA146" s="222">
        <v>1</v>
      </c>
      <c r="AB146" s="222">
        <v>1</v>
      </c>
      <c r="AC146" s="564">
        <v>1</v>
      </c>
      <c r="AD146" s="222">
        <v>1</v>
      </c>
      <c r="AE146" s="564">
        <v>1</v>
      </c>
      <c r="AF146" s="564">
        <v>1</v>
      </c>
      <c r="AG146" s="222">
        <v>1</v>
      </c>
      <c r="AH146" s="222">
        <v>1</v>
      </c>
      <c r="AI146" s="222">
        <v>1</v>
      </c>
      <c r="AJ146" s="222">
        <v>1</v>
      </c>
      <c r="AK146" s="222">
        <v>1</v>
      </c>
      <c r="AL146" s="142"/>
    </row>
    <row r="147" spans="1:38" ht="16.5" thickBot="1" x14ac:dyDescent="0.3">
      <c r="A147" s="2485"/>
      <c r="B147" s="2484"/>
      <c r="C147" s="2497"/>
      <c r="D147" s="287" t="s">
        <v>426</v>
      </c>
      <c r="E147" s="2451"/>
      <c r="F147" s="2453"/>
      <c r="G147" s="2456"/>
      <c r="H147" s="96"/>
      <c r="I147" s="96"/>
      <c r="J147" s="96"/>
      <c r="K147" s="96"/>
      <c r="L147" s="96"/>
      <c r="M147" s="119"/>
      <c r="N147" s="2473"/>
      <c r="O147" s="2474"/>
      <c r="P147" s="2474"/>
      <c r="Q147" s="2474"/>
      <c r="R147" s="2474"/>
      <c r="S147" s="2475"/>
      <c r="T147" s="170">
        <v>4</v>
      </c>
      <c r="U147" s="372">
        <v>4</v>
      </c>
      <c r="V147" s="476">
        <v>2</v>
      </c>
      <c r="W147" s="1165">
        <v>2</v>
      </c>
      <c r="X147" s="1156">
        <v>3.5</v>
      </c>
      <c r="Y147" s="1165">
        <v>2</v>
      </c>
      <c r="Z147" s="1156">
        <v>2.5</v>
      </c>
      <c r="AA147" s="1166">
        <v>1.5</v>
      </c>
      <c r="AB147" s="1157">
        <v>3</v>
      </c>
      <c r="AC147" s="1156">
        <v>3</v>
      </c>
      <c r="AD147" s="222">
        <v>2.5</v>
      </c>
      <c r="AE147" s="564">
        <v>4</v>
      </c>
      <c r="AF147" s="564">
        <v>5</v>
      </c>
      <c r="AG147" s="222">
        <v>4</v>
      </c>
      <c r="AH147" s="222">
        <v>4</v>
      </c>
      <c r="AI147" s="222">
        <v>3</v>
      </c>
      <c r="AJ147" s="222">
        <v>3.5</v>
      </c>
      <c r="AK147" s="222">
        <v>3</v>
      </c>
      <c r="AL147" s="142"/>
    </row>
    <row r="148" spans="1:38" ht="15.75" customHeight="1" x14ac:dyDescent="0.25">
      <c r="A148" s="2485"/>
      <c r="B148" s="2438" t="s">
        <v>378</v>
      </c>
      <c r="C148" s="2495" t="s">
        <v>295</v>
      </c>
      <c r="D148" s="245" t="s">
        <v>362</v>
      </c>
      <c r="E148" s="2449" t="s">
        <v>297</v>
      </c>
      <c r="F148" s="2452"/>
      <c r="G148" s="2454"/>
      <c r="H148" s="93"/>
      <c r="I148" s="93"/>
      <c r="J148" s="95"/>
      <c r="K148" s="95"/>
      <c r="L148" s="95"/>
      <c r="M148" s="166"/>
      <c r="N148" s="2467" t="s">
        <v>427</v>
      </c>
      <c r="O148" s="2468"/>
      <c r="P148" s="2468"/>
      <c r="Q148" s="2468"/>
      <c r="R148" s="2468"/>
      <c r="S148" s="2469"/>
      <c r="T148" s="357">
        <v>0.92</v>
      </c>
      <c r="U148" s="375">
        <v>0.92</v>
      </c>
      <c r="V148" s="477">
        <v>0.95</v>
      </c>
      <c r="W148" s="1167">
        <v>0.93</v>
      </c>
      <c r="X148" s="697">
        <v>0.86</v>
      </c>
      <c r="Y148" s="699">
        <v>0.93</v>
      </c>
      <c r="Z148" s="697">
        <v>0.74</v>
      </c>
      <c r="AA148" s="398">
        <v>1.01</v>
      </c>
      <c r="AB148" s="398">
        <v>0.9</v>
      </c>
      <c r="AC148" s="697">
        <v>0.87</v>
      </c>
      <c r="AD148" s="821">
        <v>0.87</v>
      </c>
      <c r="AE148" s="888">
        <v>0.83</v>
      </c>
      <c r="AF148" s="1384">
        <v>0.91</v>
      </c>
      <c r="AG148" s="821">
        <v>0.88</v>
      </c>
      <c r="AH148" s="821">
        <v>0.74</v>
      </c>
      <c r="AI148" s="821">
        <v>0.79</v>
      </c>
      <c r="AJ148" s="821">
        <v>0.76</v>
      </c>
      <c r="AK148" s="821">
        <v>0.76</v>
      </c>
      <c r="AL148" s="142"/>
    </row>
    <row r="149" spans="1:38" x14ac:dyDescent="0.25">
      <c r="A149" s="2485"/>
      <c r="B149" s="2439"/>
      <c r="C149" s="2496"/>
      <c r="D149" s="242" t="s">
        <v>364</v>
      </c>
      <c r="E149" s="2450"/>
      <c r="F149" s="2394"/>
      <c r="G149" s="2455"/>
      <c r="H149" s="83"/>
      <c r="I149" s="83"/>
      <c r="J149" s="92"/>
      <c r="K149" s="92"/>
      <c r="L149" s="92"/>
      <c r="M149" s="161"/>
      <c r="N149" s="2470"/>
      <c r="O149" s="2471"/>
      <c r="P149" s="2471"/>
      <c r="Q149" s="2471"/>
      <c r="R149" s="2471"/>
      <c r="S149" s="2472"/>
      <c r="T149" s="228">
        <v>8.5</v>
      </c>
      <c r="U149" s="219">
        <v>8.5</v>
      </c>
      <c r="V149" s="286">
        <v>8.6</v>
      </c>
      <c r="W149" s="780">
        <v>11.8</v>
      </c>
      <c r="X149" s="817">
        <v>8.3000000000000007</v>
      </c>
      <c r="Y149" s="817">
        <v>10.199999999999999</v>
      </c>
      <c r="Z149" s="817">
        <v>9.3000000000000007</v>
      </c>
      <c r="AA149" s="399">
        <v>8.6</v>
      </c>
      <c r="AB149" s="399">
        <v>11.7</v>
      </c>
      <c r="AC149" s="817">
        <v>13.7</v>
      </c>
      <c r="AD149" s="399">
        <v>13.7</v>
      </c>
      <c r="AE149" s="817">
        <v>7.2</v>
      </c>
      <c r="AF149" s="817">
        <v>5.7</v>
      </c>
      <c r="AG149" s="399">
        <v>8.1999999999999993</v>
      </c>
      <c r="AH149" s="399">
        <v>8.5</v>
      </c>
      <c r="AI149" s="399">
        <v>9.1</v>
      </c>
      <c r="AJ149" s="399">
        <v>7.8</v>
      </c>
      <c r="AK149" s="2285">
        <v>8.6</v>
      </c>
      <c r="AL149" s="142"/>
    </row>
    <row r="150" spans="1:38" x14ac:dyDescent="0.25">
      <c r="A150" s="2485"/>
      <c r="B150" s="2439"/>
      <c r="C150" s="2496"/>
      <c r="D150" s="99" t="s">
        <v>383</v>
      </c>
      <c r="E150" s="2450"/>
      <c r="F150" s="2394"/>
      <c r="G150" s="2455"/>
      <c r="H150" s="51"/>
      <c r="I150" s="51"/>
      <c r="J150" s="51"/>
      <c r="K150" s="51"/>
      <c r="L150" s="51"/>
      <c r="M150" s="437"/>
      <c r="N150" s="2470"/>
      <c r="O150" s="2471"/>
      <c r="P150" s="2471"/>
      <c r="Q150" s="2471"/>
      <c r="R150" s="2471"/>
      <c r="S150" s="2472"/>
      <c r="T150" s="164">
        <v>2</v>
      </c>
      <c r="U150" s="220">
        <v>0</v>
      </c>
      <c r="V150" s="471">
        <v>0</v>
      </c>
      <c r="W150" s="1162">
        <v>0</v>
      </c>
      <c r="X150" s="554">
        <v>0</v>
      </c>
      <c r="Y150" s="554">
        <v>0</v>
      </c>
      <c r="Z150" s="556">
        <v>1</v>
      </c>
      <c r="AA150" s="163">
        <v>0</v>
      </c>
      <c r="AB150" s="164">
        <v>1</v>
      </c>
      <c r="AC150" s="556">
        <v>1</v>
      </c>
      <c r="AD150" s="164">
        <v>2</v>
      </c>
      <c r="AE150" s="556">
        <v>2</v>
      </c>
      <c r="AF150" s="556">
        <v>2</v>
      </c>
      <c r="AG150" s="164">
        <v>2</v>
      </c>
      <c r="AH150" s="168">
        <v>2.5</v>
      </c>
      <c r="AI150" s="163">
        <v>0</v>
      </c>
      <c r="AJ150" s="164">
        <v>2</v>
      </c>
      <c r="AK150" s="164">
        <v>1.5</v>
      </c>
      <c r="AL150" s="142"/>
    </row>
    <row r="151" spans="1:38" x14ac:dyDescent="0.25">
      <c r="A151" s="2485"/>
      <c r="B151" s="2439"/>
      <c r="C151" s="2496"/>
      <c r="D151" s="248" t="s">
        <v>384</v>
      </c>
      <c r="E151" s="2450"/>
      <c r="F151" s="2394"/>
      <c r="G151" s="2455"/>
      <c r="H151" s="51"/>
      <c r="I151" s="51"/>
      <c r="J151" s="51"/>
      <c r="K151" s="51"/>
      <c r="L151" s="51"/>
      <c r="M151" s="437"/>
      <c r="N151" s="2470"/>
      <c r="O151" s="2471"/>
      <c r="P151" s="2471"/>
      <c r="Q151" s="2471"/>
      <c r="R151" s="2471"/>
      <c r="S151" s="2472"/>
      <c r="T151" s="167">
        <v>2</v>
      </c>
      <c r="U151" s="220">
        <v>0</v>
      </c>
      <c r="V151" s="473">
        <v>0.5</v>
      </c>
      <c r="W151" s="1168">
        <v>1</v>
      </c>
      <c r="X151" s="556">
        <v>0.5</v>
      </c>
      <c r="Y151" s="555">
        <v>1</v>
      </c>
      <c r="Z151" s="556">
        <v>1</v>
      </c>
      <c r="AA151" s="164">
        <v>2</v>
      </c>
      <c r="AB151" s="167">
        <v>2</v>
      </c>
      <c r="AC151" s="557">
        <v>2</v>
      </c>
      <c r="AD151" s="167">
        <v>3</v>
      </c>
      <c r="AE151" s="557">
        <v>4</v>
      </c>
      <c r="AF151" s="557">
        <v>4</v>
      </c>
      <c r="AG151" s="167">
        <v>2.5</v>
      </c>
      <c r="AH151" s="167">
        <v>3</v>
      </c>
      <c r="AI151" s="167">
        <v>3</v>
      </c>
      <c r="AJ151" s="167">
        <v>3</v>
      </c>
      <c r="AK151" s="167">
        <v>3</v>
      </c>
      <c r="AL151" s="142"/>
    </row>
    <row r="152" spans="1:38" x14ac:dyDescent="0.25">
      <c r="A152" s="2485"/>
      <c r="B152" s="2439"/>
      <c r="C152" s="2496"/>
      <c r="D152" s="248" t="s">
        <v>386</v>
      </c>
      <c r="E152" s="2450"/>
      <c r="F152" s="2394"/>
      <c r="G152" s="2455"/>
      <c r="H152" s="51"/>
      <c r="I152" s="51"/>
      <c r="J152" s="51"/>
      <c r="K152" s="51"/>
      <c r="L152" s="51"/>
      <c r="M152" s="437"/>
      <c r="N152" s="2470"/>
      <c r="O152" s="2471"/>
      <c r="P152" s="2471"/>
      <c r="Q152" s="2471"/>
      <c r="R152" s="2471"/>
      <c r="S152" s="2472"/>
      <c r="T152" s="164">
        <v>0.5</v>
      </c>
      <c r="U152" s="220">
        <v>0</v>
      </c>
      <c r="V152" s="471">
        <v>0</v>
      </c>
      <c r="W152" s="1169">
        <v>1</v>
      </c>
      <c r="X152" s="556">
        <v>1</v>
      </c>
      <c r="Y152" s="556">
        <v>1</v>
      </c>
      <c r="Z152" s="554">
        <v>0</v>
      </c>
      <c r="AA152" s="163">
        <v>0</v>
      </c>
      <c r="AB152" s="163">
        <v>0</v>
      </c>
      <c r="AC152" s="556">
        <v>1</v>
      </c>
      <c r="AD152" s="164">
        <v>1</v>
      </c>
      <c r="AE152" s="556">
        <v>1</v>
      </c>
      <c r="AF152" s="554">
        <v>0</v>
      </c>
      <c r="AG152" s="164">
        <v>1</v>
      </c>
      <c r="AH152" s="164">
        <v>1</v>
      </c>
      <c r="AI152" s="163">
        <v>0</v>
      </c>
      <c r="AJ152" s="163">
        <v>0</v>
      </c>
      <c r="AK152" s="163">
        <v>0</v>
      </c>
      <c r="AL152" s="142"/>
    </row>
    <row r="153" spans="1:38" x14ac:dyDescent="0.25">
      <c r="A153" s="2485"/>
      <c r="B153" s="2439"/>
      <c r="C153" s="2496"/>
      <c r="D153" s="248" t="s">
        <v>387</v>
      </c>
      <c r="E153" s="2450"/>
      <c r="F153" s="2394"/>
      <c r="G153" s="2455"/>
      <c r="H153" s="51"/>
      <c r="I153" s="51"/>
      <c r="J153" s="51"/>
      <c r="K153" s="51"/>
      <c r="L153" s="51"/>
      <c r="M153" s="437"/>
      <c r="N153" s="2470"/>
      <c r="O153" s="2471"/>
      <c r="P153" s="2471"/>
      <c r="Q153" s="2471"/>
      <c r="R153" s="2471"/>
      <c r="S153" s="2472"/>
      <c r="T153" s="168">
        <v>1.5</v>
      </c>
      <c r="U153" s="221">
        <v>1.5</v>
      </c>
      <c r="V153" s="475">
        <v>1.5</v>
      </c>
      <c r="W153" s="1170">
        <v>1.5</v>
      </c>
      <c r="X153" s="565">
        <v>1.5</v>
      </c>
      <c r="Y153" s="564">
        <v>1</v>
      </c>
      <c r="Z153" s="564">
        <v>1</v>
      </c>
      <c r="AA153" s="222">
        <v>1</v>
      </c>
      <c r="AB153" s="222">
        <v>1</v>
      </c>
      <c r="AC153" s="564">
        <v>0.5</v>
      </c>
      <c r="AD153" s="222">
        <v>0.5</v>
      </c>
      <c r="AE153" s="564">
        <v>0.5</v>
      </c>
      <c r="AF153" s="564">
        <v>0.5</v>
      </c>
      <c r="AG153" s="222">
        <v>0.5</v>
      </c>
      <c r="AH153" s="222">
        <v>0.5</v>
      </c>
      <c r="AI153" s="222">
        <v>0.5</v>
      </c>
      <c r="AJ153" s="222">
        <v>0.5</v>
      </c>
      <c r="AK153" s="222">
        <v>0.5</v>
      </c>
      <c r="AL153" s="142"/>
    </row>
    <row r="154" spans="1:38" ht="16.5" thickBot="1" x14ac:dyDescent="0.3">
      <c r="A154" s="2485"/>
      <c r="B154" s="2484"/>
      <c r="C154" s="2497"/>
      <c r="D154" s="287" t="s">
        <v>426</v>
      </c>
      <c r="E154" s="2451"/>
      <c r="F154" s="2453"/>
      <c r="G154" s="2456"/>
      <c r="H154" s="96"/>
      <c r="I154" s="96"/>
      <c r="J154" s="96"/>
      <c r="K154" s="96"/>
      <c r="L154" s="96"/>
      <c r="M154" s="119"/>
      <c r="N154" s="2473"/>
      <c r="O154" s="2474"/>
      <c r="P154" s="2474"/>
      <c r="Q154" s="2474"/>
      <c r="R154" s="2474"/>
      <c r="S154" s="2475"/>
      <c r="T154" s="173">
        <v>6</v>
      </c>
      <c r="U154" s="373">
        <v>1.5</v>
      </c>
      <c r="V154" s="476">
        <v>2</v>
      </c>
      <c r="W154" s="1171">
        <v>3.5</v>
      </c>
      <c r="X154" s="818">
        <v>3</v>
      </c>
      <c r="Y154" s="818">
        <v>3</v>
      </c>
      <c r="Z154" s="818">
        <v>3</v>
      </c>
      <c r="AA154" s="372">
        <v>3</v>
      </c>
      <c r="AB154" s="372">
        <v>4</v>
      </c>
      <c r="AC154" s="818">
        <v>4.5</v>
      </c>
      <c r="AD154" s="222">
        <v>6.5</v>
      </c>
      <c r="AE154" s="565">
        <v>7.5</v>
      </c>
      <c r="AF154" s="564">
        <v>6.5</v>
      </c>
      <c r="AG154" s="222">
        <v>6</v>
      </c>
      <c r="AH154" s="221">
        <v>7</v>
      </c>
      <c r="AI154" s="222">
        <v>3.5</v>
      </c>
      <c r="AJ154" s="222">
        <v>5.5</v>
      </c>
      <c r="AK154" s="222">
        <v>5</v>
      </c>
      <c r="AL154" s="142"/>
    </row>
    <row r="155" spans="1:38" ht="15.75" customHeight="1" x14ac:dyDescent="0.25">
      <c r="A155" s="2485"/>
      <c r="B155" s="2438" t="s">
        <v>379</v>
      </c>
      <c r="C155" s="2486" t="s">
        <v>295</v>
      </c>
      <c r="D155" s="245" t="s">
        <v>362</v>
      </c>
      <c r="E155" s="2449" t="s">
        <v>297</v>
      </c>
      <c r="F155" s="2452"/>
      <c r="G155" s="2454"/>
      <c r="H155" s="93"/>
      <c r="I155" s="93"/>
      <c r="J155" s="95"/>
      <c r="K155" s="95"/>
      <c r="L155" s="95"/>
      <c r="M155" s="166"/>
      <c r="N155" s="2467" t="s">
        <v>427</v>
      </c>
      <c r="O155" s="2468"/>
      <c r="P155" s="2468"/>
      <c r="Q155" s="2468"/>
      <c r="R155" s="2468"/>
      <c r="S155" s="2469"/>
      <c r="T155" s="358">
        <v>0.85</v>
      </c>
      <c r="U155" s="377">
        <v>0.83</v>
      </c>
      <c r="V155" s="467">
        <v>0.84</v>
      </c>
      <c r="W155" s="1160">
        <v>0.74</v>
      </c>
      <c r="X155" s="611">
        <v>0.96</v>
      </c>
      <c r="Y155" s="611">
        <v>0.97</v>
      </c>
      <c r="Z155" s="611">
        <v>0.95</v>
      </c>
      <c r="AA155" s="398">
        <v>0.96</v>
      </c>
      <c r="AB155" s="357">
        <v>0.94</v>
      </c>
      <c r="AC155" s="697">
        <v>0.89</v>
      </c>
      <c r="AD155" s="821">
        <v>0.89</v>
      </c>
      <c r="AE155" s="1384">
        <v>0.95</v>
      </c>
      <c r="AF155" s="1384">
        <v>0.92</v>
      </c>
      <c r="AG155" s="753">
        <v>0.98</v>
      </c>
      <c r="AH155" s="753">
        <v>0.97</v>
      </c>
      <c r="AI155" s="753">
        <v>1.01</v>
      </c>
      <c r="AJ155" s="821">
        <v>0.87</v>
      </c>
      <c r="AK155" s="821">
        <v>0.89</v>
      </c>
      <c r="AL155" s="142"/>
    </row>
    <row r="156" spans="1:38" x14ac:dyDescent="0.25">
      <c r="A156" s="2485"/>
      <c r="B156" s="2439"/>
      <c r="C156" s="2487"/>
      <c r="D156" s="242" t="s">
        <v>364</v>
      </c>
      <c r="E156" s="2450"/>
      <c r="F156" s="2394"/>
      <c r="G156" s="2455"/>
      <c r="H156" s="83"/>
      <c r="I156" s="83"/>
      <c r="J156" s="92"/>
      <c r="K156" s="92"/>
      <c r="L156" s="92"/>
      <c r="M156" s="161"/>
      <c r="N156" s="2470"/>
      <c r="O156" s="2471"/>
      <c r="P156" s="2471"/>
      <c r="Q156" s="2471"/>
      <c r="R156" s="2471"/>
      <c r="S156" s="2472"/>
      <c r="T156" s="228">
        <v>25.8</v>
      </c>
      <c r="U156" s="219">
        <v>24.2</v>
      </c>
      <c r="V156" s="286">
        <v>25.5</v>
      </c>
      <c r="W156" s="1161">
        <v>8</v>
      </c>
      <c r="X156" s="817">
        <v>21.8</v>
      </c>
      <c r="Y156" s="817">
        <v>26.5</v>
      </c>
      <c r="Z156" s="817">
        <v>24.5</v>
      </c>
      <c r="AA156" s="399">
        <v>24.6</v>
      </c>
      <c r="AB156" s="399">
        <v>26.9</v>
      </c>
      <c r="AC156" s="817">
        <v>23.3</v>
      </c>
      <c r="AD156" s="399">
        <v>23.3</v>
      </c>
      <c r="AE156" s="817">
        <v>34.1</v>
      </c>
      <c r="AF156" s="817">
        <v>26.2</v>
      </c>
      <c r="AG156" s="399">
        <v>27.9</v>
      </c>
      <c r="AH156" s="399">
        <v>28.9</v>
      </c>
      <c r="AI156" s="399">
        <v>30.1</v>
      </c>
      <c r="AJ156" s="399">
        <v>23.5</v>
      </c>
      <c r="AK156" s="2285">
        <v>26.6</v>
      </c>
      <c r="AL156" s="142"/>
    </row>
    <row r="157" spans="1:38" x14ac:dyDescent="0.25">
      <c r="A157" s="2485"/>
      <c r="B157" s="2439"/>
      <c r="C157" s="2487"/>
      <c r="D157" s="99" t="s">
        <v>383</v>
      </c>
      <c r="E157" s="2450"/>
      <c r="F157" s="2394"/>
      <c r="G157" s="2455"/>
      <c r="H157" s="51"/>
      <c r="I157" s="51"/>
      <c r="J157" s="51"/>
      <c r="K157" s="51"/>
      <c r="L157" s="51"/>
      <c r="M157" s="437"/>
      <c r="N157" s="2470"/>
      <c r="O157" s="2471"/>
      <c r="P157" s="2471"/>
      <c r="Q157" s="2471"/>
      <c r="R157" s="2471"/>
      <c r="S157" s="2472"/>
      <c r="T157" s="163">
        <v>0</v>
      </c>
      <c r="U157" s="222">
        <v>1</v>
      </c>
      <c r="V157" s="471">
        <v>0</v>
      </c>
      <c r="W157" s="1162">
        <v>0</v>
      </c>
      <c r="X157" s="554">
        <v>0</v>
      </c>
      <c r="Y157" s="556">
        <v>1</v>
      </c>
      <c r="Z157" s="554">
        <v>0</v>
      </c>
      <c r="AA157" s="163">
        <v>0</v>
      </c>
      <c r="AB157" s="163">
        <v>0</v>
      </c>
      <c r="AC157" s="556">
        <v>1</v>
      </c>
      <c r="AD157" s="164">
        <v>1</v>
      </c>
      <c r="AE157" s="556">
        <v>1</v>
      </c>
      <c r="AF157" s="556">
        <v>1</v>
      </c>
      <c r="AG157" s="164">
        <v>1</v>
      </c>
      <c r="AH157" s="164">
        <v>1</v>
      </c>
      <c r="AI157" s="163">
        <v>0</v>
      </c>
      <c r="AJ157" s="164">
        <v>1</v>
      </c>
      <c r="AK157" s="163">
        <v>0</v>
      </c>
      <c r="AL157" s="142"/>
    </row>
    <row r="158" spans="1:38" x14ac:dyDescent="0.25">
      <c r="A158" s="2485"/>
      <c r="B158" s="2439"/>
      <c r="C158" s="2487"/>
      <c r="D158" s="248" t="s">
        <v>384</v>
      </c>
      <c r="E158" s="2450"/>
      <c r="F158" s="2394"/>
      <c r="G158" s="2455"/>
      <c r="H158" s="51"/>
      <c r="I158" s="51"/>
      <c r="J158" s="51"/>
      <c r="K158" s="51"/>
      <c r="L158" s="51"/>
      <c r="M158" s="437"/>
      <c r="N158" s="2470"/>
      <c r="O158" s="2471"/>
      <c r="P158" s="2471"/>
      <c r="Q158" s="2471"/>
      <c r="R158" s="2471"/>
      <c r="S158" s="2472"/>
      <c r="T158" s="167">
        <v>1</v>
      </c>
      <c r="U158" s="220">
        <v>0</v>
      </c>
      <c r="V158" s="471">
        <v>0</v>
      </c>
      <c r="W158" s="1162">
        <v>0</v>
      </c>
      <c r="X158" s="554">
        <v>0</v>
      </c>
      <c r="Y158" s="554">
        <v>0</v>
      </c>
      <c r="Z158" s="554">
        <v>0</v>
      </c>
      <c r="AA158" s="163">
        <v>1</v>
      </c>
      <c r="AB158" s="163">
        <v>0</v>
      </c>
      <c r="AC158" s="554">
        <v>0</v>
      </c>
      <c r="AD158" s="163">
        <v>1</v>
      </c>
      <c r="AE158" s="557">
        <v>2</v>
      </c>
      <c r="AF158" s="557">
        <v>2</v>
      </c>
      <c r="AG158" s="164">
        <v>0.5</v>
      </c>
      <c r="AH158" s="168">
        <v>1</v>
      </c>
      <c r="AI158" s="167">
        <v>2</v>
      </c>
      <c r="AJ158" s="168">
        <v>1</v>
      </c>
      <c r="AK158" s="167">
        <v>2</v>
      </c>
      <c r="AL158" s="142"/>
    </row>
    <row r="159" spans="1:38" x14ac:dyDescent="0.25">
      <c r="A159" s="2485"/>
      <c r="B159" s="2439"/>
      <c r="C159" s="2487"/>
      <c r="D159" s="248" t="s">
        <v>386</v>
      </c>
      <c r="E159" s="2450"/>
      <c r="F159" s="2394"/>
      <c r="G159" s="2455"/>
      <c r="H159" s="51"/>
      <c r="I159" s="51"/>
      <c r="J159" s="51"/>
      <c r="K159" s="51"/>
      <c r="L159" s="51"/>
      <c r="M159" s="437"/>
      <c r="N159" s="2470"/>
      <c r="O159" s="2471"/>
      <c r="P159" s="2471"/>
      <c r="Q159" s="2471"/>
      <c r="R159" s="2471"/>
      <c r="S159" s="2472"/>
      <c r="T159" s="164">
        <v>1.5</v>
      </c>
      <c r="U159" s="222">
        <v>1</v>
      </c>
      <c r="V159" s="471">
        <v>0</v>
      </c>
      <c r="W159" s="1162">
        <v>0</v>
      </c>
      <c r="X159" s="554">
        <v>0</v>
      </c>
      <c r="Y159" s="554">
        <v>0</v>
      </c>
      <c r="Z159" s="554">
        <v>0</v>
      </c>
      <c r="AA159" s="163">
        <v>0</v>
      </c>
      <c r="AB159" s="164">
        <v>1</v>
      </c>
      <c r="AC159" s="555">
        <v>1.5</v>
      </c>
      <c r="AD159" s="168">
        <v>0.5</v>
      </c>
      <c r="AE159" s="554">
        <v>0</v>
      </c>
      <c r="AF159" s="556">
        <v>1</v>
      </c>
      <c r="AG159" s="167">
        <v>2</v>
      </c>
      <c r="AH159" s="163">
        <v>0</v>
      </c>
      <c r="AI159" s="167">
        <v>3</v>
      </c>
      <c r="AJ159" s="164">
        <v>1</v>
      </c>
      <c r="AK159" s="164">
        <v>3</v>
      </c>
      <c r="AL159" s="142"/>
    </row>
    <row r="160" spans="1:38" x14ac:dyDescent="0.25">
      <c r="A160" s="2485"/>
      <c r="B160" s="2439"/>
      <c r="C160" s="2487"/>
      <c r="D160" s="248" t="s">
        <v>387</v>
      </c>
      <c r="E160" s="2450"/>
      <c r="F160" s="2394"/>
      <c r="G160" s="2455"/>
      <c r="H160" s="51"/>
      <c r="I160" s="51"/>
      <c r="J160" s="51"/>
      <c r="K160" s="51"/>
      <c r="L160" s="51"/>
      <c r="M160" s="437"/>
      <c r="N160" s="2470"/>
      <c r="O160" s="2471"/>
      <c r="P160" s="2471"/>
      <c r="Q160" s="2471"/>
      <c r="R160" s="2471"/>
      <c r="S160" s="2472"/>
      <c r="T160" s="164">
        <v>1</v>
      </c>
      <c r="U160" s="222">
        <v>1</v>
      </c>
      <c r="V160" s="472">
        <v>1</v>
      </c>
      <c r="W160" s="1163">
        <v>1</v>
      </c>
      <c r="X160" s="565">
        <v>1</v>
      </c>
      <c r="Y160" s="564">
        <v>1</v>
      </c>
      <c r="Z160" s="564">
        <v>1</v>
      </c>
      <c r="AA160" s="222">
        <v>1</v>
      </c>
      <c r="AB160" s="222">
        <v>1</v>
      </c>
      <c r="AC160" s="564">
        <v>1</v>
      </c>
      <c r="AD160" s="222">
        <v>1</v>
      </c>
      <c r="AE160" s="564">
        <v>1</v>
      </c>
      <c r="AF160" s="564">
        <v>1</v>
      </c>
      <c r="AG160" s="222">
        <v>1</v>
      </c>
      <c r="AH160" s="222">
        <v>1</v>
      </c>
      <c r="AI160" s="222">
        <v>1</v>
      </c>
      <c r="AJ160" s="222">
        <v>1</v>
      </c>
      <c r="AK160" s="222">
        <v>1</v>
      </c>
      <c r="AL160" s="142"/>
    </row>
    <row r="161" spans="1:38" ht="16.5" thickBot="1" x14ac:dyDescent="0.3">
      <c r="A161" s="2485"/>
      <c r="B161" s="2439"/>
      <c r="C161" s="2487"/>
      <c r="D161" s="383" t="s">
        <v>426</v>
      </c>
      <c r="E161" s="2450"/>
      <c r="F161" s="2394"/>
      <c r="G161" s="2455"/>
      <c r="H161" s="85"/>
      <c r="I161" s="85"/>
      <c r="J161" s="85"/>
      <c r="K161" s="85"/>
      <c r="L161" s="85"/>
      <c r="M161" s="120"/>
      <c r="N161" s="2473"/>
      <c r="O161" s="2474"/>
      <c r="P161" s="2474"/>
      <c r="Q161" s="2474"/>
      <c r="R161" s="2474"/>
      <c r="S161" s="2475"/>
      <c r="T161" s="172">
        <v>3.5</v>
      </c>
      <c r="U161" s="372">
        <v>3</v>
      </c>
      <c r="V161" s="696">
        <v>1</v>
      </c>
      <c r="W161" s="1164">
        <v>1</v>
      </c>
      <c r="X161" s="694">
        <v>1</v>
      </c>
      <c r="Y161" s="694">
        <v>2</v>
      </c>
      <c r="Z161" s="694">
        <v>1</v>
      </c>
      <c r="AA161" s="373">
        <v>2</v>
      </c>
      <c r="AB161" s="373">
        <v>2</v>
      </c>
      <c r="AC161" s="818">
        <v>3.5</v>
      </c>
      <c r="AD161" s="222">
        <v>3.5</v>
      </c>
      <c r="AE161" s="564">
        <v>4</v>
      </c>
      <c r="AF161" s="564">
        <v>5</v>
      </c>
      <c r="AG161" s="222">
        <v>4.5</v>
      </c>
      <c r="AH161" s="222">
        <v>3</v>
      </c>
      <c r="AI161" s="222">
        <v>6</v>
      </c>
      <c r="AJ161" s="222">
        <v>4</v>
      </c>
      <c r="AK161" s="222">
        <v>6</v>
      </c>
      <c r="AL161" s="142"/>
    </row>
    <row r="162" spans="1:38" ht="15.75" customHeight="1" x14ac:dyDescent="0.25">
      <c r="A162" s="487"/>
      <c r="B162" s="2343" t="s">
        <v>350</v>
      </c>
      <c r="C162" s="2481" t="s">
        <v>295</v>
      </c>
      <c r="D162" s="488" t="s">
        <v>543</v>
      </c>
      <c r="E162" s="481"/>
      <c r="F162" s="134"/>
      <c r="G162" s="134"/>
      <c r="H162" s="134"/>
      <c r="I162" s="134"/>
      <c r="J162" s="134"/>
      <c r="K162" s="134"/>
      <c r="L162" s="134"/>
      <c r="M162" s="587"/>
      <c r="N162" s="800"/>
      <c r="O162" s="801"/>
      <c r="P162" s="801"/>
      <c r="Q162" s="801"/>
      <c r="R162" s="801"/>
      <c r="S162" s="801"/>
      <c r="T162" s="216"/>
      <c r="U162" s="501"/>
      <c r="V162" s="502"/>
      <c r="W162" s="702"/>
      <c r="X162" s="819">
        <v>0.77759999999999996</v>
      </c>
      <c r="Y162" s="1158"/>
      <c r="Z162" s="1158"/>
      <c r="AA162" s="1159"/>
      <c r="AB162" s="1159"/>
      <c r="AC162" s="1158"/>
      <c r="AD162" s="822"/>
      <c r="AE162" s="889"/>
      <c r="AF162" s="889"/>
      <c r="AG162" s="822"/>
      <c r="AH162" s="822"/>
      <c r="AI162" s="822"/>
      <c r="AJ162" s="822"/>
      <c r="AK162" s="822"/>
    </row>
    <row r="163" spans="1:38" ht="21" customHeight="1" thickBot="1" x14ac:dyDescent="0.3">
      <c r="A163" s="487"/>
      <c r="B163" s="2385"/>
      <c r="C163" s="2483"/>
      <c r="D163" s="489" t="s">
        <v>544</v>
      </c>
      <c r="E163" s="482"/>
      <c r="F163" s="468"/>
      <c r="G163" s="468"/>
      <c r="H163" s="468"/>
      <c r="I163" s="468"/>
      <c r="J163" s="468"/>
      <c r="K163" s="468"/>
      <c r="L163" s="468"/>
      <c r="M163" s="588"/>
      <c r="N163" s="802"/>
      <c r="O163" s="803"/>
      <c r="P163" s="803"/>
      <c r="Q163" s="803"/>
      <c r="R163" s="803"/>
      <c r="S163" s="803"/>
      <c r="T163" s="805"/>
      <c r="U163" s="503"/>
      <c r="V163" s="504"/>
      <c r="W163" s="687"/>
      <c r="X163" s="829">
        <v>0.82099999999999995</v>
      </c>
      <c r="Y163" s="886"/>
      <c r="Z163" s="889"/>
      <c r="AA163" s="822"/>
      <c r="AB163" s="822"/>
      <c r="AC163" s="889"/>
      <c r="AD163" s="822"/>
      <c r="AE163" s="889"/>
      <c r="AF163" s="889"/>
      <c r="AG163" s="822"/>
      <c r="AH163" s="822"/>
      <c r="AI163" s="822"/>
      <c r="AJ163" s="822"/>
      <c r="AK163" s="822"/>
    </row>
    <row r="164" spans="1:38" x14ac:dyDescent="0.25">
      <c r="B164" s="2343" t="s">
        <v>475</v>
      </c>
      <c r="C164" s="2481" t="s">
        <v>295</v>
      </c>
      <c r="D164" s="254" t="s">
        <v>476</v>
      </c>
      <c r="E164" s="237" t="s">
        <v>297</v>
      </c>
      <c r="F164" s="273"/>
      <c r="G164" s="216"/>
      <c r="H164" s="93"/>
      <c r="I164" s="93"/>
      <c r="J164" s="93"/>
      <c r="K164" s="93"/>
      <c r="L164" s="93"/>
      <c r="M164" s="118"/>
      <c r="N164" s="823">
        <v>1</v>
      </c>
      <c r="O164" s="227">
        <v>1</v>
      </c>
      <c r="P164" s="227">
        <v>1</v>
      </c>
      <c r="Q164" s="227">
        <v>1</v>
      </c>
      <c r="R164" s="227">
        <v>1</v>
      </c>
      <c r="S164" s="227">
        <v>0.85</v>
      </c>
      <c r="T164" s="227">
        <v>0.86960000000000004</v>
      </c>
      <c r="U164" s="227">
        <v>0.88</v>
      </c>
      <c r="V164" s="620">
        <v>0.88890000000000002</v>
      </c>
      <c r="W164" s="620">
        <v>0.88890000000000002</v>
      </c>
      <c r="X164" s="620">
        <v>0.89</v>
      </c>
      <c r="Y164" s="558">
        <v>0.8</v>
      </c>
      <c r="Z164" s="559">
        <v>0.81</v>
      </c>
      <c r="AA164" s="364">
        <v>0.81</v>
      </c>
      <c r="AB164" s="364">
        <v>0.84379999999999999</v>
      </c>
      <c r="AC164" s="559">
        <v>0.84530000000000005</v>
      </c>
      <c r="AD164" s="364">
        <v>0.81820000000000004</v>
      </c>
      <c r="AE164" s="559">
        <v>0.82</v>
      </c>
      <c r="AF164" s="559">
        <v>0.82</v>
      </c>
      <c r="AG164" s="364">
        <v>0.82</v>
      </c>
      <c r="AH164" s="307"/>
      <c r="AI164" s="307"/>
      <c r="AJ164" s="307"/>
      <c r="AK164" s="307"/>
    </row>
    <row r="165" spans="1:38" x14ac:dyDescent="0.25">
      <c r="B165" s="2344"/>
      <c r="C165" s="2482"/>
      <c r="D165" s="255" t="s">
        <v>533</v>
      </c>
      <c r="E165" s="239" t="s">
        <v>297</v>
      </c>
      <c r="F165" s="422"/>
      <c r="G165" s="420"/>
      <c r="H165" s="51"/>
      <c r="I165" s="51"/>
      <c r="J165" s="51"/>
      <c r="K165" s="51"/>
      <c r="L165" s="51"/>
      <c r="M165" s="796"/>
      <c r="N165" s="824">
        <v>0.25</v>
      </c>
      <c r="O165" s="364">
        <v>0.25</v>
      </c>
      <c r="P165" s="69">
        <v>0.5</v>
      </c>
      <c r="Q165" s="69">
        <v>0.43</v>
      </c>
      <c r="R165" s="69">
        <v>0.6</v>
      </c>
      <c r="S165" s="69">
        <v>0.55000000000000004</v>
      </c>
      <c r="T165" s="69">
        <v>0.62</v>
      </c>
      <c r="U165" s="69">
        <v>0.6</v>
      </c>
      <c r="V165" s="364">
        <v>0.53</v>
      </c>
      <c r="W165" s="364">
        <v>0.53</v>
      </c>
      <c r="X165" s="364">
        <v>0.53</v>
      </c>
      <c r="Y165" s="559">
        <v>0.52900000000000003</v>
      </c>
      <c r="Z165" s="559">
        <v>0.56000000000000005</v>
      </c>
      <c r="AA165" s="364">
        <v>0.56000000000000005</v>
      </c>
      <c r="AB165" s="364">
        <v>0.56000000000000005</v>
      </c>
      <c r="AC165" s="559">
        <v>0.56000000000000005</v>
      </c>
      <c r="AD165" s="364">
        <v>0.56000000000000005</v>
      </c>
      <c r="AE165" s="559">
        <v>0.56000000000000005</v>
      </c>
      <c r="AF165" s="559">
        <v>0.56000000000000005</v>
      </c>
      <c r="AG165" s="364">
        <v>0.56000000000000005</v>
      </c>
      <c r="AH165" s="307"/>
      <c r="AI165" s="307"/>
      <c r="AJ165" s="307"/>
      <c r="AK165" s="307"/>
      <c r="AL165" s="393"/>
    </row>
    <row r="166" spans="1:38" x14ac:dyDescent="0.25">
      <c r="B166" s="2344"/>
      <c r="C166" s="2482"/>
      <c r="D166" s="256" t="s">
        <v>477</v>
      </c>
      <c r="E166" s="238" t="s">
        <v>297</v>
      </c>
      <c r="F166" s="422"/>
      <c r="G166" s="420"/>
      <c r="H166" s="51"/>
      <c r="I166" s="51"/>
      <c r="J166" s="51"/>
      <c r="K166" s="51"/>
      <c r="L166" s="51"/>
      <c r="M166" s="796"/>
      <c r="N166" s="825"/>
      <c r="O166" s="307"/>
      <c r="P166" s="307"/>
      <c r="Q166" s="69">
        <v>0.14000000000000001</v>
      </c>
      <c r="R166" s="69">
        <v>0.1</v>
      </c>
      <c r="S166" s="69">
        <v>0.18</v>
      </c>
      <c r="T166" s="69">
        <v>0.15</v>
      </c>
      <c r="U166" s="69">
        <v>0.13</v>
      </c>
      <c r="V166" s="364">
        <v>0.24</v>
      </c>
      <c r="W166" s="364">
        <v>0.24</v>
      </c>
      <c r="X166" s="364">
        <v>0.24</v>
      </c>
      <c r="Y166" s="559">
        <v>0.23499999999999999</v>
      </c>
      <c r="Z166" s="559">
        <v>0.17</v>
      </c>
      <c r="AA166" s="364">
        <v>0.17</v>
      </c>
      <c r="AB166" s="364">
        <v>0.17</v>
      </c>
      <c r="AC166" s="559">
        <v>0.17</v>
      </c>
      <c r="AD166" s="364">
        <v>0.17</v>
      </c>
      <c r="AE166" s="559">
        <v>0.17</v>
      </c>
      <c r="AF166" s="559">
        <v>0.17</v>
      </c>
      <c r="AG166" s="364">
        <v>0.17</v>
      </c>
      <c r="AH166" s="307"/>
      <c r="AI166" s="307"/>
      <c r="AJ166" s="307"/>
      <c r="AK166" s="307"/>
    </row>
    <row r="167" spans="1:38" ht="16.5" thickBot="1" x14ac:dyDescent="0.3">
      <c r="B167" s="2344"/>
      <c r="C167" s="2482"/>
      <c r="D167" s="257" t="s">
        <v>478</v>
      </c>
      <c r="E167" s="239" t="s">
        <v>297</v>
      </c>
      <c r="F167" s="422"/>
      <c r="G167" s="420"/>
      <c r="H167" s="51"/>
      <c r="I167" s="51"/>
      <c r="J167" s="51"/>
      <c r="K167" s="51"/>
      <c r="L167" s="51"/>
      <c r="M167" s="796"/>
      <c r="N167" s="826">
        <v>0.75</v>
      </c>
      <c r="O167" s="364">
        <v>0.75</v>
      </c>
      <c r="P167" s="364">
        <v>0.5</v>
      </c>
      <c r="Q167" s="364">
        <v>0.43</v>
      </c>
      <c r="R167" s="364">
        <v>0.3</v>
      </c>
      <c r="S167" s="364">
        <v>0.27</v>
      </c>
      <c r="T167" s="364">
        <v>0.23</v>
      </c>
      <c r="U167" s="364">
        <v>0.27</v>
      </c>
      <c r="V167" s="364">
        <v>0.24</v>
      </c>
      <c r="W167" s="364">
        <v>0.24</v>
      </c>
      <c r="X167" s="364">
        <v>0.24</v>
      </c>
      <c r="Y167" s="559">
        <v>0.23499999999999999</v>
      </c>
      <c r="Z167" s="559">
        <v>0.18</v>
      </c>
      <c r="AA167" s="364">
        <v>0.18</v>
      </c>
      <c r="AB167" s="364">
        <v>0.28000000000000003</v>
      </c>
      <c r="AC167" s="559">
        <v>0.28000000000000003</v>
      </c>
      <c r="AD167" s="364">
        <v>0.28000000000000003</v>
      </c>
      <c r="AE167" s="559">
        <v>0.28000000000000003</v>
      </c>
      <c r="AF167" s="559">
        <v>0.28000000000000003</v>
      </c>
      <c r="AG167" s="364">
        <v>0.28000000000000003</v>
      </c>
      <c r="AH167" s="307"/>
      <c r="AI167" s="307"/>
      <c r="AJ167" s="307"/>
      <c r="AK167" s="307"/>
    </row>
    <row r="168" spans="1:38" ht="16.5" thickBot="1" x14ac:dyDescent="0.3">
      <c r="B168" s="2385"/>
      <c r="C168" s="2483"/>
      <c r="D168" s="257" t="s">
        <v>500</v>
      </c>
      <c r="E168" s="240" t="s">
        <v>297</v>
      </c>
      <c r="F168" s="423"/>
      <c r="G168" s="421"/>
      <c r="H168" s="96"/>
      <c r="I168" s="96"/>
      <c r="J168" s="96"/>
      <c r="K168" s="96"/>
      <c r="L168" s="96"/>
      <c r="M168" s="119"/>
      <c r="N168" s="827">
        <f>100%-N164</f>
        <v>0</v>
      </c>
      <c r="O168" s="401">
        <f t="shared" ref="O168:W168" si="5">100%-O164</f>
        <v>0</v>
      </c>
      <c r="P168" s="401">
        <f t="shared" si="5"/>
        <v>0</v>
      </c>
      <c r="Q168" s="401">
        <f t="shared" si="5"/>
        <v>0</v>
      </c>
      <c r="R168" s="401">
        <f t="shared" si="5"/>
        <v>0</v>
      </c>
      <c r="S168" s="401">
        <f t="shared" si="5"/>
        <v>0.15000000000000002</v>
      </c>
      <c r="T168" s="401">
        <f t="shared" si="5"/>
        <v>0.13039999999999996</v>
      </c>
      <c r="U168" s="401">
        <f t="shared" si="5"/>
        <v>0.12</v>
      </c>
      <c r="V168" s="401">
        <f t="shared" si="5"/>
        <v>0.11109999999999998</v>
      </c>
      <c r="W168" s="401">
        <f t="shared" si="5"/>
        <v>0.11109999999999998</v>
      </c>
      <c r="X168" s="401">
        <v>0.11</v>
      </c>
      <c r="Y168" s="814">
        <v>0.2</v>
      </c>
      <c r="Z168" s="559">
        <v>0.19</v>
      </c>
      <c r="AA168" s="364">
        <v>0.19</v>
      </c>
      <c r="AB168" s="364">
        <v>0.156</v>
      </c>
      <c r="AC168" s="559">
        <v>0.15</v>
      </c>
      <c r="AD168" s="364">
        <v>0.18</v>
      </c>
      <c r="AE168" s="559">
        <v>0.18</v>
      </c>
      <c r="AF168" s="559">
        <v>0.18</v>
      </c>
      <c r="AG168" s="364">
        <v>0.18</v>
      </c>
      <c r="AH168" s="307"/>
      <c r="AI168" s="307"/>
      <c r="AJ168" s="307"/>
      <c r="AK168" s="307"/>
    </row>
    <row r="169" spans="1:38" x14ac:dyDescent="0.25">
      <c r="Q169" s="393"/>
      <c r="R169" s="393"/>
      <c r="S169" s="393"/>
      <c r="T169" s="393"/>
      <c r="U169" s="393"/>
      <c r="V169" s="393"/>
    </row>
  </sheetData>
  <mergeCells count="109">
    <mergeCell ref="AC33:AE33"/>
    <mergeCell ref="AC34:AE34"/>
    <mergeCell ref="AF33:AH33"/>
    <mergeCell ref="AF34:AH34"/>
    <mergeCell ref="AC35:AE35"/>
    <mergeCell ref="AC36:AE36"/>
    <mergeCell ref="AC37:AE37"/>
    <mergeCell ref="AF35:AH35"/>
    <mergeCell ref="AF37:AH37"/>
    <mergeCell ref="AF36:AH36"/>
    <mergeCell ref="B148:B154"/>
    <mergeCell ref="B155:B161"/>
    <mergeCell ref="B164:B168"/>
    <mergeCell ref="A92:A161"/>
    <mergeCell ref="C155:C161"/>
    <mergeCell ref="B113:B119"/>
    <mergeCell ref="B120:B126"/>
    <mergeCell ref="B127:B133"/>
    <mergeCell ref="B134:B140"/>
    <mergeCell ref="B141:B147"/>
    <mergeCell ref="B92:B98"/>
    <mergeCell ref="B99:B105"/>
    <mergeCell ref="C99:C105"/>
    <mergeCell ref="C106:C112"/>
    <mergeCell ref="B106:B112"/>
    <mergeCell ref="B162:B163"/>
    <mergeCell ref="C162:C163"/>
    <mergeCell ref="C92:C98"/>
    <mergeCell ref="C113:C119"/>
    <mergeCell ref="C120:C126"/>
    <mergeCell ref="C127:C133"/>
    <mergeCell ref="C134:C140"/>
    <mergeCell ref="C141:C147"/>
    <mergeCell ref="C148:C154"/>
    <mergeCell ref="F141:F147"/>
    <mergeCell ref="G141:G147"/>
    <mergeCell ref="F134:F140"/>
    <mergeCell ref="G134:G140"/>
    <mergeCell ref="N106:S112"/>
    <mergeCell ref="N113:S119"/>
    <mergeCell ref="F120:F126"/>
    <mergeCell ref="N120:S126"/>
    <mergeCell ref="C164:C168"/>
    <mergeCell ref="E155:E161"/>
    <mergeCell ref="E120:E126"/>
    <mergeCell ref="E127:E133"/>
    <mergeCell ref="E148:E154"/>
    <mergeCell ref="E141:E147"/>
    <mergeCell ref="E134:E140"/>
    <mergeCell ref="F155:F161"/>
    <mergeCell ref="G155:G161"/>
    <mergeCell ref="N155:S161"/>
    <mergeCell ref="N141:S147"/>
    <mergeCell ref="N134:S140"/>
    <mergeCell ref="F148:F154"/>
    <mergeCell ref="G148:G154"/>
    <mergeCell ref="N148:S154"/>
    <mergeCell ref="N127:S133"/>
    <mergeCell ref="E106:E112"/>
    <mergeCell ref="E113:E119"/>
    <mergeCell ref="F113:F119"/>
    <mergeCell ref="G113:G119"/>
    <mergeCell ref="G120:G126"/>
    <mergeCell ref="F127:F133"/>
    <mergeCell ref="G127:G133"/>
    <mergeCell ref="N92:S98"/>
    <mergeCell ref="E92:E98"/>
    <mergeCell ref="E99:E105"/>
    <mergeCell ref="N99:S105"/>
    <mergeCell ref="G92:G98"/>
    <mergeCell ref="F92:F98"/>
    <mergeCell ref="F99:F105"/>
    <mergeCell ref="G99:G105"/>
    <mergeCell ref="F106:F112"/>
    <mergeCell ref="G106:G112"/>
    <mergeCell ref="B49:B51"/>
    <mergeCell ref="B52:B55"/>
    <mergeCell ref="N59:P59"/>
    <mergeCell ref="E21:G21"/>
    <mergeCell ref="Q59:S59"/>
    <mergeCell ref="B19:B31"/>
    <mergeCell ref="B57:B91"/>
    <mergeCell ref="B39:B45"/>
    <mergeCell ref="N65:P65"/>
    <mergeCell ref="Q65:S65"/>
    <mergeCell ref="N60:P60"/>
    <mergeCell ref="Q60:S60"/>
    <mergeCell ref="N64:P64"/>
    <mergeCell ref="Q64:S64"/>
    <mergeCell ref="B35:B37"/>
    <mergeCell ref="Z33:AB33"/>
    <mergeCell ref="Z34:AB34"/>
    <mergeCell ref="W37:Y37"/>
    <mergeCell ref="B2:B16"/>
    <mergeCell ref="N4:U4"/>
    <mergeCell ref="N35:P35"/>
    <mergeCell ref="N36:P36"/>
    <mergeCell ref="N37:P37"/>
    <mergeCell ref="Q35:S35"/>
    <mergeCell ref="Q36:S36"/>
    <mergeCell ref="Q37:S37"/>
    <mergeCell ref="T35:V35"/>
    <mergeCell ref="T36:V36"/>
    <mergeCell ref="T37:V37"/>
    <mergeCell ref="W35:Y35"/>
    <mergeCell ref="W36:Y36"/>
    <mergeCell ref="Z35:AB35"/>
    <mergeCell ref="Z36:AB36"/>
    <mergeCell ref="Z37:AB37"/>
  </mergeCells>
  <hyperlinks>
    <hyperlink ref="D49" r:id="rId1"/>
    <hyperlink ref="D50" r:id="rId2"/>
    <hyperlink ref="D51" r:id="rId3"/>
    <hyperlink ref="D45" r:id="rId4"/>
    <hyperlink ref="D59" r:id="rId5"/>
    <hyperlink ref="D60" r:id="rId6"/>
    <hyperlink ref="D64" r:id="rId7"/>
    <hyperlink ref="D65" r:id="rId8"/>
  </hyperlinks>
  <pageMargins left="0.7" right="0.7" top="0.75" bottom="0.75" header="0.3" footer="0.3"/>
  <pageSetup paperSize="9" scale="34" orientation="portrait" r:id="rId9"/>
  <legacyDrawing r:id="rId10"/>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'Womens &amp; Children'!Z74:AH74</xm:f>
              <xm:sqref>AL74</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'Womens &amp; Children'!W92:AH92</xm:f>
              <xm:sqref>AL92</xm:sqref>
            </x14:sparkline>
            <x14:sparkline>
              <xm:f>'Womens &amp; Children'!W93:AH93</xm:f>
              <xm:sqref>AL93</xm:sqref>
            </x14:sparkline>
            <x14:sparkline>
              <xm:f>'Womens &amp; Children'!W94:AH94</xm:f>
              <xm:sqref>AL94</xm:sqref>
            </x14:sparkline>
            <x14:sparkline>
              <xm:f>'Womens &amp; Children'!W95:AH95</xm:f>
              <xm:sqref>AL95</xm:sqref>
            </x14:sparkline>
            <x14:sparkline>
              <xm:f>'Womens &amp; Children'!W96:AH96</xm:f>
              <xm:sqref>AL96</xm:sqref>
            </x14:sparkline>
            <x14:sparkline>
              <xm:f>'Womens &amp; Children'!W97:AH97</xm:f>
              <xm:sqref>AL97</xm:sqref>
            </x14:sparkline>
            <x14:sparkline>
              <xm:f>'Womens &amp; Children'!W98:AH98</xm:f>
              <xm:sqref>AL98</xm:sqref>
            </x14:sparkline>
            <x14:sparkline>
              <xm:f>'Womens &amp; Children'!W99:AH99</xm:f>
              <xm:sqref>AL99</xm:sqref>
            </x14:sparkline>
            <x14:sparkline>
              <xm:f>'Womens &amp; Children'!W100:AH100</xm:f>
              <xm:sqref>AL100</xm:sqref>
            </x14:sparkline>
            <x14:sparkline>
              <xm:f>'Womens &amp; Children'!W101:AH101</xm:f>
              <xm:sqref>AL101</xm:sqref>
            </x14:sparkline>
            <x14:sparkline>
              <xm:f>'Womens &amp; Children'!W102:AH102</xm:f>
              <xm:sqref>AL102</xm:sqref>
            </x14:sparkline>
            <x14:sparkline>
              <xm:f>'Womens &amp; Children'!W103:AH103</xm:f>
              <xm:sqref>AL103</xm:sqref>
            </x14:sparkline>
            <x14:sparkline>
              <xm:f>'Womens &amp; Children'!W104:AH104</xm:f>
              <xm:sqref>AL104</xm:sqref>
            </x14:sparkline>
            <x14:sparkline>
              <xm:f>'Womens &amp; Children'!W105:AH105</xm:f>
              <xm:sqref>AL105</xm:sqref>
            </x14:sparkline>
            <x14:sparkline>
              <xm:f>'Womens &amp; Children'!W106:AH106</xm:f>
              <xm:sqref>AL106</xm:sqref>
            </x14:sparkline>
            <x14:sparkline>
              <xm:f>'Womens &amp; Children'!W107:AH107</xm:f>
              <xm:sqref>AL107</xm:sqref>
            </x14:sparkline>
            <x14:sparkline>
              <xm:f>'Womens &amp; Children'!W108:AH108</xm:f>
              <xm:sqref>AL108</xm:sqref>
            </x14:sparkline>
            <x14:sparkline>
              <xm:f>'Womens &amp; Children'!W109:AH109</xm:f>
              <xm:sqref>AL109</xm:sqref>
            </x14:sparkline>
            <x14:sparkline>
              <xm:f>'Womens &amp; Children'!W110:AH110</xm:f>
              <xm:sqref>AL110</xm:sqref>
            </x14:sparkline>
            <x14:sparkline>
              <xm:f>'Womens &amp; Children'!W111:AH111</xm:f>
              <xm:sqref>AL111</xm:sqref>
            </x14:sparkline>
            <x14:sparkline>
              <xm:f>'Womens &amp; Children'!W112:AH112</xm:f>
              <xm:sqref>AL112</xm:sqref>
            </x14:sparkline>
            <x14:sparkline>
              <xm:f>'Womens &amp; Children'!W113:AH113</xm:f>
              <xm:sqref>AL113</xm:sqref>
            </x14:sparkline>
            <x14:sparkline>
              <xm:f>'Womens &amp; Children'!W114:AH114</xm:f>
              <xm:sqref>AL114</xm:sqref>
            </x14:sparkline>
            <x14:sparkline>
              <xm:f>'Womens &amp; Children'!W115:AH115</xm:f>
              <xm:sqref>AL115</xm:sqref>
            </x14:sparkline>
            <x14:sparkline>
              <xm:f>'Womens &amp; Children'!W116:AH116</xm:f>
              <xm:sqref>AL116</xm:sqref>
            </x14:sparkline>
            <x14:sparkline>
              <xm:f>'Womens &amp; Children'!W117:AH117</xm:f>
              <xm:sqref>AL117</xm:sqref>
            </x14:sparkline>
            <x14:sparkline>
              <xm:f>'Womens &amp; Children'!W118:AH118</xm:f>
              <xm:sqref>AL118</xm:sqref>
            </x14:sparkline>
            <x14:sparkline>
              <xm:f>'Womens &amp; Children'!W119:AH119</xm:f>
              <xm:sqref>AL119</xm:sqref>
            </x14:sparkline>
            <x14:sparkline>
              <xm:f>'Womens &amp; Children'!W120:AH120</xm:f>
              <xm:sqref>AL120</xm:sqref>
            </x14:sparkline>
            <x14:sparkline>
              <xm:f>'Womens &amp; Children'!W121:AH121</xm:f>
              <xm:sqref>AL121</xm:sqref>
            </x14:sparkline>
            <x14:sparkline>
              <xm:f>'Womens &amp; Children'!W122:AH122</xm:f>
              <xm:sqref>AL122</xm:sqref>
            </x14:sparkline>
            <x14:sparkline>
              <xm:f>'Womens &amp; Children'!W123:AH123</xm:f>
              <xm:sqref>AL123</xm:sqref>
            </x14:sparkline>
            <x14:sparkline>
              <xm:f>'Womens &amp; Children'!W124:AH124</xm:f>
              <xm:sqref>AL124</xm:sqref>
            </x14:sparkline>
            <x14:sparkline>
              <xm:f>'Womens &amp; Children'!W125:AH125</xm:f>
              <xm:sqref>AL125</xm:sqref>
            </x14:sparkline>
            <x14:sparkline>
              <xm:f>'Womens &amp; Children'!W126:AH126</xm:f>
              <xm:sqref>AL126</xm:sqref>
            </x14:sparkline>
            <x14:sparkline>
              <xm:f>'Womens &amp; Children'!W127:AH127</xm:f>
              <xm:sqref>AL127</xm:sqref>
            </x14:sparkline>
            <x14:sparkline>
              <xm:f>'Womens &amp; Children'!W128:AH128</xm:f>
              <xm:sqref>AL128</xm:sqref>
            </x14:sparkline>
            <x14:sparkline>
              <xm:f>'Womens &amp; Children'!W129:AH129</xm:f>
              <xm:sqref>AL129</xm:sqref>
            </x14:sparkline>
            <x14:sparkline>
              <xm:f>'Womens &amp; Children'!W130:AH130</xm:f>
              <xm:sqref>AL130</xm:sqref>
            </x14:sparkline>
            <x14:sparkline>
              <xm:f>'Womens &amp; Children'!W131:AH131</xm:f>
              <xm:sqref>AL131</xm:sqref>
            </x14:sparkline>
            <x14:sparkline>
              <xm:f>'Womens &amp; Children'!W132:AH132</xm:f>
              <xm:sqref>AL132</xm:sqref>
            </x14:sparkline>
            <x14:sparkline>
              <xm:f>'Womens &amp; Children'!W133:AH133</xm:f>
              <xm:sqref>AL133</xm:sqref>
            </x14:sparkline>
            <x14:sparkline>
              <xm:f>'Womens &amp; Children'!W134:AH134</xm:f>
              <xm:sqref>AL134</xm:sqref>
            </x14:sparkline>
            <x14:sparkline>
              <xm:f>'Womens &amp; Children'!W135:AH135</xm:f>
              <xm:sqref>AL135</xm:sqref>
            </x14:sparkline>
            <x14:sparkline>
              <xm:f>'Womens &amp; Children'!W136:AH136</xm:f>
              <xm:sqref>AL136</xm:sqref>
            </x14:sparkline>
            <x14:sparkline>
              <xm:f>'Womens &amp; Children'!W137:AH137</xm:f>
              <xm:sqref>AL137</xm:sqref>
            </x14:sparkline>
            <x14:sparkline>
              <xm:f>'Womens &amp; Children'!W138:AH138</xm:f>
              <xm:sqref>AL138</xm:sqref>
            </x14:sparkline>
            <x14:sparkline>
              <xm:f>'Womens &amp; Children'!W139:AH139</xm:f>
              <xm:sqref>AL139</xm:sqref>
            </x14:sparkline>
            <x14:sparkline>
              <xm:f>'Womens &amp; Children'!W140:AH140</xm:f>
              <xm:sqref>AL140</xm:sqref>
            </x14:sparkline>
            <x14:sparkline>
              <xm:f>'Womens &amp; Children'!W141:AH141</xm:f>
              <xm:sqref>AL141</xm:sqref>
            </x14:sparkline>
            <x14:sparkline>
              <xm:f>'Womens &amp; Children'!W142:AH142</xm:f>
              <xm:sqref>AL142</xm:sqref>
            </x14:sparkline>
            <x14:sparkline>
              <xm:f>'Womens &amp; Children'!W143:AH143</xm:f>
              <xm:sqref>AL143</xm:sqref>
            </x14:sparkline>
            <x14:sparkline>
              <xm:f>'Womens &amp; Children'!W144:AH144</xm:f>
              <xm:sqref>AL144</xm:sqref>
            </x14:sparkline>
            <x14:sparkline>
              <xm:f>'Womens &amp; Children'!W145:AH145</xm:f>
              <xm:sqref>AL145</xm:sqref>
            </x14:sparkline>
            <x14:sparkline>
              <xm:f>'Womens &amp; Children'!W146:AH146</xm:f>
              <xm:sqref>AL146</xm:sqref>
            </x14:sparkline>
            <x14:sparkline>
              <xm:f>'Womens &amp; Children'!W147:AH147</xm:f>
              <xm:sqref>AL147</xm:sqref>
            </x14:sparkline>
            <x14:sparkline>
              <xm:f>'Womens &amp; Children'!W148:AH148</xm:f>
              <xm:sqref>AL148</xm:sqref>
            </x14:sparkline>
            <x14:sparkline>
              <xm:f>'Womens &amp; Children'!W149:AH149</xm:f>
              <xm:sqref>AL149</xm:sqref>
            </x14:sparkline>
            <x14:sparkline>
              <xm:f>'Womens &amp; Children'!W150:AH150</xm:f>
              <xm:sqref>AL150</xm:sqref>
            </x14:sparkline>
            <x14:sparkline>
              <xm:f>'Womens &amp; Children'!W151:AH151</xm:f>
              <xm:sqref>AL151</xm:sqref>
            </x14:sparkline>
            <x14:sparkline>
              <xm:f>'Womens &amp; Children'!W152:AH152</xm:f>
              <xm:sqref>AL152</xm:sqref>
            </x14:sparkline>
            <x14:sparkline>
              <xm:f>'Womens &amp; Children'!W153:AH153</xm:f>
              <xm:sqref>AL153</xm:sqref>
            </x14:sparkline>
            <x14:sparkline>
              <xm:f>'Womens &amp; Children'!W154:AH154</xm:f>
              <xm:sqref>AL154</xm:sqref>
            </x14:sparkline>
            <x14:sparkline>
              <xm:f>'Womens &amp; Children'!W155:AH155</xm:f>
              <xm:sqref>AL155</xm:sqref>
            </x14:sparkline>
            <x14:sparkline>
              <xm:f>'Womens &amp; Children'!W156:AH156</xm:f>
              <xm:sqref>AL156</xm:sqref>
            </x14:sparkline>
            <x14:sparkline>
              <xm:f>'Womens &amp; Children'!W157:AH157</xm:f>
              <xm:sqref>AL157</xm:sqref>
            </x14:sparkline>
            <x14:sparkline>
              <xm:f>'Womens &amp; Children'!W158:AH158</xm:f>
              <xm:sqref>AL158</xm:sqref>
            </x14:sparkline>
            <x14:sparkline>
              <xm:f>'Womens &amp; Children'!W159:AH159</xm:f>
              <xm:sqref>AL159</xm:sqref>
            </x14:sparkline>
            <x14:sparkline>
              <xm:f>'Womens &amp; Children'!W160:AH160</xm:f>
              <xm:sqref>AL160</xm:sqref>
            </x14:sparkline>
            <x14:sparkline>
              <xm:f>'Womens &amp; Children'!W161:AH161</xm:f>
              <xm:sqref>AL161</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'Womens &amp; Children'!N2:W2</xm:f>
              <xm:sqref>AL2</xm:sqref>
            </x14:sparkline>
            <x14:sparkline>
              <xm:f>'Womens &amp; Children'!V3:AF3</xm:f>
              <xm:sqref>AL3</xm:sqref>
            </x14:sparkline>
            <x14:sparkline>
              <xm:f>'Womens &amp; Children'!U5:AF5</xm:f>
              <xm:sqref>AL4</xm:sqref>
            </x14:sparkline>
            <x14:sparkline>
              <xm:f>'Womens &amp; Children'!U5:AF5</xm:f>
              <xm:sqref>AL5</xm:sqref>
            </x14:sparkline>
            <x14:sparkline>
              <xm:f>'Womens &amp; Children'!U6:AF6</xm:f>
              <xm:sqref>AL6</xm:sqref>
            </x14:sparkline>
            <x14:sparkline>
              <xm:f>'Womens &amp; Children'!U7:AF7</xm:f>
              <xm:sqref>AL7</xm:sqref>
            </x14:sparkline>
            <x14:sparkline>
              <xm:f>'Womens &amp; Children'!U8:AF8</xm:f>
              <xm:sqref>AL8</xm:sqref>
            </x14:sparkline>
            <x14:sparkline>
              <xm:f>'Womens &amp; Children'!U9:AF9</xm:f>
              <xm:sqref>AL9</xm:sqref>
            </x14:sparkline>
            <x14:sparkline>
              <xm:f>'Womens &amp; Children'!U10:AF10</xm:f>
              <xm:sqref>AL10</xm:sqref>
            </x14:sparkline>
            <x14:sparkline>
              <xm:f>'Womens &amp; Children'!U11:AF11</xm:f>
              <xm:sqref>AL11</xm:sqref>
            </x14:sparkline>
            <x14:sparkline>
              <xm:f>'Womens &amp; Children'!U12:AF12</xm:f>
              <xm:sqref>AL12</xm:sqref>
            </x14:sparkline>
            <x14:sparkline>
              <xm:f>'Womens &amp; Children'!U13:AF13</xm:f>
              <xm:sqref>AL13</xm:sqref>
            </x14:sparkline>
            <x14:sparkline>
              <xm:f>'Womens &amp; Children'!U14:AF14</xm:f>
              <xm:sqref>AL14</xm:sqref>
            </x14:sparkline>
            <x14:sparkline>
              <xm:f>'Womens &amp; Children'!U15:AF15</xm:f>
              <xm:sqref>AL15</xm:sqref>
            </x14:sparkline>
            <x14:sparkline>
              <xm:f>'Womens &amp; Children'!U16:AF16</xm:f>
              <xm:sqref>AL16</xm:sqref>
            </x14:sparkline>
            <x14:sparkline>
              <xm:f>'Womens &amp; Children'!U17:AF17</xm:f>
              <xm:sqref>AL17</xm:sqref>
            </x14:sparkline>
            <x14:sparkline>
              <xm:f>'Womens &amp; Children'!U18:AF18</xm:f>
              <xm:sqref>AL18</xm:sqref>
            </x14:sparkline>
            <x14:sparkline>
              <xm:f>'Womens &amp; Children'!R19:AC19</xm:f>
              <xm:sqref>AL19</xm:sqref>
            </x14:sparkline>
            <x14:sparkline>
              <xm:f>'Womens &amp; Children'!R20:AC20</xm:f>
              <xm:sqref>AL20</xm:sqref>
            </x14:sparkline>
            <x14:sparkline>
              <xm:f>'Womens &amp; Children'!U21:AF21</xm:f>
              <xm:sqref>AL21</xm:sqref>
            </x14:sparkline>
            <x14:sparkline>
              <xm:f>'Womens &amp; Children'!U22:AF22</xm:f>
              <xm:sqref>AL22</xm:sqref>
            </x14:sparkline>
            <x14:sparkline>
              <xm:f>'Womens &amp; Children'!U23:AF23</xm:f>
              <xm:sqref>AL23</xm:sqref>
            </x14:sparkline>
            <x14:sparkline>
              <xm:f>'Womens &amp; Children'!U24:AF24</xm:f>
              <xm:sqref>AL24</xm:sqref>
            </x14:sparkline>
            <x14:sparkline>
              <xm:f>'Womens &amp; Children'!U25:AF25</xm:f>
              <xm:sqref>AL25</xm:sqref>
            </x14:sparkline>
            <x14:sparkline>
              <xm:f>'Womens &amp; Children'!T26:AE26</xm:f>
              <xm:sqref>AL26</xm:sqref>
            </x14:sparkline>
            <x14:sparkline>
              <xm:f>'Womens &amp; Children'!T27:AE27</xm:f>
              <xm:sqref>AL27</xm:sqref>
            </x14:sparkline>
            <x14:sparkline>
              <xm:f>'Womens &amp; Children'!T28:AE28</xm:f>
              <xm:sqref>AL28</xm:sqref>
            </x14:sparkline>
            <x14:sparkline>
              <xm:f>'Womens &amp; Children'!T28:AE28</xm:f>
              <xm:sqref>AL29</xm:sqref>
            </x14:sparkline>
            <x14:sparkline>
              <xm:f>'Womens &amp; Children'!U30:AF30</xm:f>
              <xm:sqref>AL30</xm:sqref>
            </x14:sparkline>
            <x14:sparkline>
              <xm:f>'Womens &amp; Children'!S31:AD31</xm:f>
              <xm:sqref>AL31</xm:sqref>
            </x14:sparkline>
            <x14:sparkline>
              <xm:f>'Womens &amp; Children'!S32:AD32</xm:f>
              <xm:sqref>AL32</xm:sqref>
            </x14:sparkline>
            <x14:sparkline>
              <xm:f>'Womens &amp; Children'!S33:AG33</xm:f>
              <xm:sqref>AL33</xm:sqref>
            </x14:sparkline>
            <x14:sparkline>
              <xm:f>'Womens &amp; Children'!S34:AG34</xm:f>
              <xm:sqref>AL34</xm:sqref>
            </x14:sparkline>
            <x14:sparkline>
              <xm:f>'Womens &amp; Children'!S38:AD38</xm:f>
              <xm:sqref>AL38</xm:sqref>
            </x14:sparkline>
            <x14:sparkline>
              <xm:f>'Womens &amp; Children'!W39:AH39</xm:f>
              <xm:sqref>AL39</xm:sqref>
            </x14:sparkline>
            <x14:sparkline>
              <xm:f>'Womens &amp; Children'!W40:AH40</xm:f>
              <xm:sqref>AL40</xm:sqref>
            </x14:sparkline>
            <x14:sparkline>
              <xm:f>'Womens &amp; Children'!W41:AH41</xm:f>
              <xm:sqref>AL41</xm:sqref>
            </x14:sparkline>
            <x14:sparkline>
              <xm:f>'Womens &amp; Children'!W42:AH42</xm:f>
              <xm:sqref>AL42</xm:sqref>
            </x14:sparkline>
            <x14:sparkline>
              <xm:f>'Womens &amp; Children'!W43:AH43</xm:f>
              <xm:sqref>AL43</xm:sqref>
            </x14:sparkline>
            <x14:sparkline>
              <xm:f>'Womens &amp; Children'!W44:AH44</xm:f>
              <xm:sqref>AL44</xm:sqref>
            </x14:sparkline>
            <x14:sparkline>
              <xm:f>'Womens &amp; Children'!W45:AH45</xm:f>
              <xm:sqref>AL45</xm:sqref>
            </x14:sparkline>
            <x14:sparkline>
              <xm:f>'Womens &amp; Children'!W46:AH46</xm:f>
              <xm:sqref>AL46</xm:sqref>
            </x14:sparkline>
            <x14:sparkline>
              <xm:f>'Womens &amp; Children'!W47:AH47</xm:f>
              <xm:sqref>AL47</xm:sqref>
            </x14:sparkline>
            <x14:sparkline>
              <xm:f>'Womens &amp; Children'!W48:AH48</xm:f>
              <xm:sqref>AL48</xm:sqref>
            </x14:sparkline>
            <x14:sparkline>
              <xm:f>'Womens &amp; Children'!W49:AH49</xm:f>
              <xm:sqref>AL49</xm:sqref>
            </x14:sparkline>
            <x14:sparkline>
              <xm:f>'Womens &amp; Children'!W50:AH50</xm:f>
              <xm:sqref>AL50</xm:sqref>
            </x14:sparkline>
            <x14:sparkline>
              <xm:f>'Womens &amp; Children'!W51:AH51</xm:f>
              <xm:sqref>AL51</xm:sqref>
            </x14:sparkline>
            <x14:sparkline>
              <xm:f>'Womens &amp; Children'!W52:AH52</xm:f>
              <xm:sqref>AL52</xm:sqref>
            </x14:sparkline>
            <x14:sparkline>
              <xm:f>'Womens &amp; Children'!W53:AH53</xm:f>
              <xm:sqref>AL53</xm:sqref>
            </x14:sparkline>
            <x14:sparkline>
              <xm:f>'Womens &amp; Children'!W54:AH54</xm:f>
              <xm:sqref>AL54</xm:sqref>
            </x14:sparkline>
            <x14:sparkline>
              <xm:f>'Womens &amp; Children'!W55:AH55</xm:f>
              <xm:sqref>AL55</xm:sqref>
            </x14:sparkline>
            <x14:sparkline>
              <xm:f>'Womens &amp; Children'!Z56:AH56</xm:f>
              <xm:sqref>AL56</xm:sqref>
            </x14:sparkline>
            <x14:sparkline>
              <xm:f>'Womens &amp; Children'!W57:AH57</xm:f>
              <xm:sqref>AL57</xm:sqref>
            </x14:sparkline>
            <x14:sparkline>
              <xm:f>'Womens &amp; Children'!W58:AH58</xm:f>
              <xm:sqref>AL58</xm:sqref>
            </x14:sparkline>
            <x14:sparkline>
              <xm:f>'Womens &amp; Children'!W59:AH59</xm:f>
              <xm:sqref>AL59</xm:sqref>
            </x14:sparkline>
            <x14:sparkline>
              <xm:f>'Womens &amp; Children'!W60:AH60</xm:f>
              <xm:sqref>AL60</xm:sqref>
            </x14:sparkline>
            <x14:sparkline>
              <xm:f>'Womens &amp; Children'!W61:AH61</xm:f>
              <xm:sqref>AL61</xm:sqref>
            </x14:sparkline>
            <x14:sparkline>
              <xm:f>'Womens &amp; Children'!W62:AH62</xm:f>
              <xm:sqref>AL62</xm:sqref>
            </x14:sparkline>
            <x14:sparkline>
              <xm:f>'Womens &amp; Children'!W63:AH63</xm:f>
              <xm:sqref>AL63</xm:sqref>
            </x14:sparkline>
            <x14:sparkline>
              <xm:f>'Womens &amp; Children'!W64:AH64</xm:f>
              <xm:sqref>AL64</xm:sqref>
            </x14:sparkline>
            <x14:sparkline>
              <xm:f>'Womens &amp; Children'!W65:AH65</xm:f>
              <xm:sqref>AL65</xm:sqref>
            </x14:sparkline>
            <x14:sparkline>
              <xm:f>'Womens &amp; Children'!W66:AH66</xm:f>
              <xm:sqref>AL66</xm:sqref>
            </x14:sparkline>
            <x14:sparkline>
              <xm:f>'Womens &amp; Children'!W67:AH67</xm:f>
              <xm:sqref>AL67</xm:sqref>
            </x14:sparkline>
            <x14:sparkline>
              <xm:f>'Womens &amp; Children'!W68:AH68</xm:f>
              <xm:sqref>AL68</xm:sqref>
            </x14:sparkline>
            <x14:sparkline>
              <xm:f>'Womens &amp; Children'!W69:AH69</xm:f>
              <xm:sqref>AL69</xm:sqref>
            </x14:sparkline>
            <x14:sparkline>
              <xm:f>'Womens &amp; Children'!W70:AH70</xm:f>
              <xm:sqref>AL70</xm:sqref>
            </x14:sparkline>
            <x14:sparkline>
              <xm:f>'Womens &amp; Children'!W71:AH71</xm:f>
              <xm:sqref>AL71</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view="pageLayout" zoomScaleNormal="100" workbookViewId="0">
      <selection activeCell="B4" sqref="B4"/>
    </sheetView>
  </sheetViews>
  <sheetFormatPr defaultRowHeight="15" x14ac:dyDescent="0.25"/>
  <cols>
    <col min="1" max="1" width="17.28515625" bestFit="1" customWidth="1"/>
    <col min="2" max="2" width="43.85546875" customWidth="1"/>
    <col min="4" max="4" width="14.28515625" bestFit="1" customWidth="1"/>
    <col min="6" max="6" width="6.140625" bestFit="1" customWidth="1"/>
    <col min="7" max="7" width="5.42578125" bestFit="1" customWidth="1"/>
    <col min="8" max="8" width="5.140625" bestFit="1" customWidth="1"/>
    <col min="9" max="9" width="12.85546875" bestFit="1" customWidth="1"/>
    <col min="10" max="10" width="27.85546875" customWidth="1"/>
  </cols>
  <sheetData>
    <row r="2" spans="1:10" x14ac:dyDescent="0.25">
      <c r="A2" s="9" t="s">
        <v>0</v>
      </c>
      <c r="B2" s="9" t="s">
        <v>1</v>
      </c>
      <c r="C2" s="9" t="s">
        <v>57</v>
      </c>
      <c r="D2" s="9" t="s">
        <v>58</v>
      </c>
      <c r="E2" s="9" t="s">
        <v>46</v>
      </c>
      <c r="F2" s="9" t="s">
        <v>53</v>
      </c>
      <c r="G2" s="9" t="s">
        <v>2</v>
      </c>
      <c r="H2" s="9" t="s">
        <v>3</v>
      </c>
      <c r="I2" s="10" t="s">
        <v>29</v>
      </c>
      <c r="J2" s="10" t="s">
        <v>216</v>
      </c>
    </row>
    <row r="3" spans="1:10" x14ac:dyDescent="0.25">
      <c r="A3" s="8" t="s">
        <v>123</v>
      </c>
      <c r="B3" s="8"/>
      <c r="C3" s="8"/>
      <c r="D3" s="8"/>
      <c r="E3" s="8"/>
      <c r="F3" s="8"/>
      <c r="G3" s="8"/>
      <c r="H3" s="8"/>
      <c r="I3" s="8"/>
      <c r="J3" s="8"/>
    </row>
    <row r="4" spans="1:10" x14ac:dyDescent="0.25">
      <c r="A4" s="180" t="s">
        <v>4</v>
      </c>
      <c r="B4" s="180" t="s">
        <v>16</v>
      </c>
      <c r="C4" s="3" t="s">
        <v>55</v>
      </c>
      <c r="D4" s="3" t="s">
        <v>220</v>
      </c>
      <c r="E4" s="3" t="s">
        <v>67</v>
      </c>
      <c r="F4" s="3"/>
      <c r="G4" s="4">
        <v>0.13</v>
      </c>
      <c r="H4" s="3">
        <v>0.12</v>
      </c>
      <c r="I4" s="1" t="s">
        <v>217</v>
      </c>
      <c r="J4" s="1"/>
    </row>
    <row r="5" spans="1:10" x14ac:dyDescent="0.25">
      <c r="A5" s="180" t="s">
        <v>4</v>
      </c>
      <c r="B5" s="180" t="s">
        <v>20</v>
      </c>
      <c r="C5" s="3" t="s">
        <v>55</v>
      </c>
      <c r="D5" s="3" t="s">
        <v>130</v>
      </c>
      <c r="E5" s="3" t="s">
        <v>68</v>
      </c>
      <c r="F5" s="3"/>
      <c r="G5" s="4">
        <v>0.16</v>
      </c>
      <c r="H5" s="3">
        <v>0.15</v>
      </c>
      <c r="I5" s="1" t="s">
        <v>217</v>
      </c>
      <c r="J5" s="3"/>
    </row>
    <row r="6" spans="1:10" x14ac:dyDescent="0.25">
      <c r="A6" s="180" t="s">
        <v>44</v>
      </c>
      <c r="B6" s="180" t="s">
        <v>117</v>
      </c>
      <c r="C6" s="3" t="s">
        <v>55</v>
      </c>
      <c r="D6" s="3"/>
      <c r="E6" s="3" t="s">
        <v>47</v>
      </c>
      <c r="F6" s="3"/>
      <c r="G6" s="11"/>
      <c r="H6" s="11"/>
      <c r="I6" s="3"/>
      <c r="J6" s="3"/>
    </row>
    <row r="7" spans="1:10" x14ac:dyDescent="0.25">
      <c r="A7" s="3" t="s">
        <v>44</v>
      </c>
      <c r="B7" s="3" t="s">
        <v>118</v>
      </c>
      <c r="C7" s="3" t="s">
        <v>55</v>
      </c>
      <c r="D7" s="3" t="s">
        <v>131</v>
      </c>
      <c r="E7" s="3" t="s">
        <v>47</v>
      </c>
      <c r="F7" s="3"/>
      <c r="G7" s="6">
        <v>0</v>
      </c>
      <c r="H7" s="11"/>
      <c r="I7" s="3"/>
      <c r="J7" s="3"/>
    </row>
    <row r="8" spans="1:10" x14ac:dyDescent="0.25">
      <c r="A8" s="180" t="s">
        <v>44</v>
      </c>
      <c r="B8" s="180" t="s">
        <v>120</v>
      </c>
      <c r="C8" s="3" t="s">
        <v>55</v>
      </c>
      <c r="D8" s="3"/>
      <c r="E8" s="3" t="s">
        <v>47</v>
      </c>
      <c r="F8" s="3"/>
      <c r="G8" s="11"/>
      <c r="H8" s="11"/>
      <c r="I8" s="3"/>
      <c r="J8" s="3"/>
    </row>
    <row r="9" spans="1:10" x14ac:dyDescent="0.25">
      <c r="A9" s="3" t="s">
        <v>44</v>
      </c>
      <c r="B9" s="11" t="s">
        <v>119</v>
      </c>
      <c r="C9" s="3" t="s">
        <v>55</v>
      </c>
      <c r="D9" s="3" t="s">
        <v>131</v>
      </c>
      <c r="E9" s="3" t="s">
        <v>271</v>
      </c>
      <c r="F9" s="3"/>
      <c r="G9" s="6">
        <v>4.4000000000000004</v>
      </c>
      <c r="H9" s="3"/>
      <c r="I9" s="3"/>
      <c r="J9" s="3"/>
    </row>
    <row r="10" spans="1:10" ht="45" x14ac:dyDescent="0.25">
      <c r="A10" s="180" t="s">
        <v>44</v>
      </c>
      <c r="B10" s="180" t="s">
        <v>121</v>
      </c>
      <c r="C10" s="11" t="s">
        <v>56</v>
      </c>
      <c r="D10" s="3" t="s">
        <v>220</v>
      </c>
      <c r="E10" s="3" t="s">
        <v>221</v>
      </c>
      <c r="F10" s="15">
        <v>0.39</v>
      </c>
      <c r="G10" s="3"/>
      <c r="H10" s="3"/>
      <c r="I10" s="3"/>
      <c r="J10" s="14" t="s">
        <v>222</v>
      </c>
    </row>
    <row r="11" spans="1:10" x14ac:dyDescent="0.25">
      <c r="A11" s="180" t="s">
        <v>44</v>
      </c>
      <c r="B11" s="180" t="s">
        <v>122</v>
      </c>
      <c r="C11" s="3" t="s">
        <v>55</v>
      </c>
      <c r="D11" s="3" t="s">
        <v>270</v>
      </c>
      <c r="E11" s="16" t="s">
        <v>223</v>
      </c>
      <c r="F11" s="17">
        <v>3.3700000000000001E-2</v>
      </c>
      <c r="G11" s="4">
        <v>113</v>
      </c>
      <c r="H11" s="3">
        <v>100</v>
      </c>
      <c r="I11" s="3"/>
      <c r="J11" s="3"/>
    </row>
  </sheetData>
  <hyperlinks>
    <hyperlink ref="I4" r:id="rId1"/>
    <hyperlink ref="I5" r:id="rId2"/>
  </hyperlinks>
  <pageMargins left="0.70866141732283472" right="0.70866141732283472" top="0.74803149606299213" bottom="0.74803149606299213" header="0.31496062992125984" footer="0.31496062992125984"/>
  <pageSetup paperSize="9" scale="86" orientation="landscape" r:id="rId3"/>
  <headerFooter>
    <oddHeader>&amp;C&amp;"-,Bold"&amp;UMaternity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view="pageLayout" zoomScaleNormal="100" workbookViewId="0">
      <selection activeCell="B15" sqref="B15"/>
    </sheetView>
  </sheetViews>
  <sheetFormatPr defaultRowHeight="15" x14ac:dyDescent="0.25"/>
  <cols>
    <col min="1" max="1" width="20.42578125" bestFit="1" customWidth="1"/>
    <col min="2" max="2" width="56.140625" bestFit="1" customWidth="1"/>
    <col min="4" max="4" width="14.28515625" bestFit="1" customWidth="1"/>
  </cols>
  <sheetData>
    <row r="2" spans="1:8" x14ac:dyDescent="0.25">
      <c r="A2" s="9" t="s">
        <v>0</v>
      </c>
      <c r="B2" s="9" t="s">
        <v>1</v>
      </c>
      <c r="C2" s="9" t="s">
        <v>57</v>
      </c>
      <c r="D2" s="9" t="s">
        <v>58</v>
      </c>
      <c r="E2" s="9" t="s">
        <v>46</v>
      </c>
      <c r="F2" s="9" t="s">
        <v>53</v>
      </c>
      <c r="G2" s="9" t="s">
        <v>2</v>
      </c>
      <c r="H2" s="9" t="s">
        <v>3</v>
      </c>
    </row>
    <row r="3" spans="1:8" x14ac:dyDescent="0.25">
      <c r="A3" s="8" t="s">
        <v>124</v>
      </c>
      <c r="B3" s="8"/>
      <c r="C3" s="8"/>
      <c r="D3" s="8"/>
      <c r="E3" s="8"/>
      <c r="F3" s="8"/>
      <c r="G3" s="8"/>
      <c r="H3" s="8"/>
    </row>
    <row r="4" spans="1:8" x14ac:dyDescent="0.25">
      <c r="A4" s="201" t="s">
        <v>44</v>
      </c>
      <c r="B4" s="201" t="s">
        <v>117</v>
      </c>
      <c r="C4" s="3" t="s">
        <v>55</v>
      </c>
      <c r="D4" s="3"/>
      <c r="E4" s="3" t="s">
        <v>47</v>
      </c>
      <c r="F4" s="3"/>
      <c r="G4" s="11"/>
      <c r="H4" s="11"/>
    </row>
    <row r="5" spans="1:8" x14ac:dyDescent="0.25">
      <c r="A5" s="3" t="s">
        <v>44</v>
      </c>
      <c r="B5" s="3" t="s">
        <v>125</v>
      </c>
      <c r="C5" s="3" t="s">
        <v>55</v>
      </c>
      <c r="D5" s="3" t="s">
        <v>277</v>
      </c>
      <c r="E5" s="3" t="s">
        <v>47</v>
      </c>
      <c r="F5" s="3"/>
      <c r="G5" s="6">
        <v>46.23</v>
      </c>
      <c r="H5" s="11"/>
    </row>
    <row r="6" spans="1:8" x14ac:dyDescent="0.25">
      <c r="A6" s="201" t="s">
        <v>44</v>
      </c>
      <c r="B6" s="201" t="s">
        <v>126</v>
      </c>
      <c r="C6" s="3" t="s">
        <v>55</v>
      </c>
      <c r="D6" s="3" t="s">
        <v>129</v>
      </c>
      <c r="E6" s="3" t="s">
        <v>230</v>
      </c>
      <c r="F6" s="17">
        <v>0.12</v>
      </c>
      <c r="G6" s="11">
        <v>114.5</v>
      </c>
      <c r="H6" s="11">
        <v>100</v>
      </c>
    </row>
    <row r="7" spans="1:8" x14ac:dyDescent="0.25">
      <c r="A7" s="3" t="s">
        <v>44</v>
      </c>
      <c r="B7" s="3" t="s">
        <v>127</v>
      </c>
      <c r="C7" s="3" t="s">
        <v>55</v>
      </c>
      <c r="D7" s="3"/>
      <c r="E7" s="3" t="s">
        <v>228</v>
      </c>
      <c r="F7" s="3"/>
      <c r="G7" s="11"/>
      <c r="H7" s="11"/>
    </row>
    <row r="8" spans="1:8" x14ac:dyDescent="0.25">
      <c r="A8" s="3" t="s">
        <v>44</v>
      </c>
      <c r="B8" s="3" t="s">
        <v>128</v>
      </c>
      <c r="C8" s="3" t="s">
        <v>55</v>
      </c>
      <c r="D8" s="3"/>
      <c r="E8" s="3" t="s">
        <v>228</v>
      </c>
      <c r="F8" s="3"/>
      <c r="G8" s="11"/>
      <c r="H8" s="11"/>
    </row>
    <row r="9" spans="1:8" x14ac:dyDescent="0.25">
      <c r="A9" s="3" t="s">
        <v>44</v>
      </c>
      <c r="B9" s="11" t="s">
        <v>229</v>
      </c>
      <c r="C9" s="3" t="s">
        <v>55</v>
      </c>
      <c r="D9" s="3" t="s">
        <v>129</v>
      </c>
      <c r="E9" s="3" t="s">
        <v>231</v>
      </c>
      <c r="F9" s="17">
        <v>0.104</v>
      </c>
      <c r="G9" s="3">
        <v>82.1</v>
      </c>
      <c r="H9" s="3">
        <v>100</v>
      </c>
    </row>
  </sheetData>
  <pageMargins left="0.70866141732283472" right="0.70866141732283472" top="0.74803149606299213" bottom="0.74803149606299213" header="0.31496062992125984" footer="0.31496062992125984"/>
  <pageSetup paperSize="9" scale="95" orientation="landscape" r:id="rId1"/>
  <headerFooter>
    <oddHeader>&amp;C&amp;"-,Bold"&amp;UChildren</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97"/>
  <sheetViews>
    <sheetView topLeftCell="A93" workbookViewId="0">
      <pane xSplit="5" topLeftCell="L1" activePane="topRight" state="frozen"/>
      <selection activeCell="A29" sqref="A29"/>
      <selection pane="topRight" activeCell="Q190" sqref="Q190"/>
    </sheetView>
  </sheetViews>
  <sheetFormatPr defaultColWidth="9.140625" defaultRowHeight="15.75" x14ac:dyDescent="0.25"/>
  <cols>
    <col min="1" max="1" width="9.140625" style="380"/>
    <col min="2" max="2" width="12.140625" style="63" customWidth="1"/>
    <col min="3" max="3" width="66.85546875" style="52" customWidth="1"/>
    <col min="4" max="4" width="15.42578125" style="63" bestFit="1" customWidth="1"/>
    <col min="5" max="5" width="8.5703125" style="49" customWidth="1"/>
    <col min="6" max="6" width="13.85546875" style="49" bestFit="1" customWidth="1"/>
    <col min="7" max="8" width="8.7109375" style="49" customWidth="1"/>
    <col min="9" max="14" width="9.5703125" style="49" customWidth="1"/>
    <col min="15" max="18" width="9" style="49" customWidth="1"/>
    <col min="19" max="19" width="17.85546875" style="41" bestFit="1" customWidth="1"/>
    <col min="20" max="20" width="8" style="41" customWidth="1"/>
    <col min="21" max="16384" width="9.140625" style="41"/>
  </cols>
  <sheetData>
    <row r="1" spans="1:21" s="47" customFormat="1" ht="50.25" customHeight="1" thickBot="1" x14ac:dyDescent="0.3">
      <c r="A1" s="378"/>
      <c r="B1" s="112" t="s">
        <v>294</v>
      </c>
      <c r="C1" s="113" t="s">
        <v>1</v>
      </c>
      <c r="D1" s="114" t="s">
        <v>296</v>
      </c>
      <c r="E1" s="1889" t="s">
        <v>46</v>
      </c>
      <c r="F1" s="1895" t="s">
        <v>667</v>
      </c>
      <c r="G1" s="432">
        <v>43191</v>
      </c>
      <c r="H1" s="145">
        <v>43221</v>
      </c>
      <c r="I1" s="432">
        <v>43252</v>
      </c>
      <c r="J1" s="432">
        <v>43282</v>
      </c>
      <c r="K1" s="432">
        <v>43313</v>
      </c>
      <c r="L1" s="432">
        <v>43344</v>
      </c>
      <c r="M1" s="1046">
        <v>43374</v>
      </c>
      <c r="N1" s="145">
        <v>43405</v>
      </c>
      <c r="O1" s="887">
        <v>43435</v>
      </c>
      <c r="P1" s="145">
        <v>43466</v>
      </c>
      <c r="Q1" s="145">
        <v>43497</v>
      </c>
      <c r="R1" s="145">
        <v>43525</v>
      </c>
      <c r="S1" s="1046" t="s">
        <v>242</v>
      </c>
      <c r="T1" s="60"/>
    </row>
    <row r="2" spans="1:21" ht="31.5" hidden="1" customHeight="1" x14ac:dyDescent="0.25">
      <c r="A2" s="2339" t="s">
        <v>41</v>
      </c>
      <c r="B2" s="152" t="s">
        <v>293</v>
      </c>
      <c r="C2" s="241" t="s">
        <v>8</v>
      </c>
      <c r="D2" s="267" t="s">
        <v>301</v>
      </c>
      <c r="E2" s="1368" t="s">
        <v>47</v>
      </c>
      <c r="F2" s="1896"/>
      <c r="G2" s="1786"/>
      <c r="H2" s="1354"/>
      <c r="I2" s="1354"/>
      <c r="J2" s="1366"/>
      <c r="K2" s="1498"/>
      <c r="L2" s="1366"/>
      <c r="M2" s="1828"/>
      <c r="N2" s="135"/>
      <c r="O2" s="2159"/>
      <c r="P2" s="78"/>
      <c r="Q2" s="78"/>
      <c r="R2" s="78"/>
      <c r="S2" s="46"/>
      <c r="T2" s="46"/>
    </row>
    <row r="3" spans="1:21" ht="32.25" hidden="1" thickBot="1" x14ac:dyDescent="0.3">
      <c r="A3" s="2340"/>
      <c r="B3" s="1358" t="s">
        <v>293</v>
      </c>
      <c r="C3" s="242" t="s">
        <v>8</v>
      </c>
      <c r="D3" s="591" t="s">
        <v>297</v>
      </c>
      <c r="E3" s="99"/>
      <c r="F3" s="1897"/>
      <c r="G3" s="1070"/>
      <c r="H3" s="567"/>
      <c r="I3" s="567"/>
      <c r="J3" s="1070"/>
      <c r="K3" s="1070"/>
      <c r="L3" s="1070"/>
      <c r="M3" s="1853"/>
      <c r="N3" s="1858"/>
      <c r="O3" s="2113"/>
      <c r="P3" s="2100"/>
      <c r="Q3" s="2133"/>
      <c r="R3" s="2211"/>
      <c r="S3" s="46"/>
      <c r="T3" s="46"/>
    </row>
    <row r="4" spans="1:21" ht="31.5" hidden="1" customHeight="1" x14ac:dyDescent="0.25">
      <c r="A4" s="2340"/>
      <c r="B4" s="152" t="s">
        <v>293</v>
      </c>
      <c r="C4" s="241" t="s">
        <v>522</v>
      </c>
      <c r="D4" s="261" t="s">
        <v>301</v>
      </c>
      <c r="E4" s="231"/>
      <c r="F4" s="1896"/>
      <c r="G4" s="1786"/>
      <c r="H4" s="1354"/>
      <c r="I4" s="1354"/>
      <c r="J4" s="1366"/>
      <c r="K4" s="1498"/>
      <c r="L4" s="1366"/>
      <c r="M4" s="1828"/>
      <c r="N4" s="135"/>
      <c r="O4" s="2159"/>
      <c r="P4" s="78"/>
      <c r="Q4" s="78"/>
      <c r="R4" s="78"/>
      <c r="S4" s="46"/>
      <c r="T4" s="46"/>
    </row>
    <row r="5" spans="1:21" ht="31.5" hidden="1" customHeight="1" x14ac:dyDescent="0.25">
      <c r="A5" s="2340"/>
      <c r="B5" s="152" t="s">
        <v>293</v>
      </c>
      <c r="C5" s="241" t="s">
        <v>521</v>
      </c>
      <c r="D5" s="261" t="s">
        <v>301</v>
      </c>
      <c r="E5" s="231"/>
      <c r="F5" s="1896"/>
      <c r="G5" s="1786"/>
      <c r="H5" s="1354"/>
      <c r="I5" s="1354"/>
      <c r="J5" s="1366"/>
      <c r="K5" s="1498"/>
      <c r="L5" s="1366"/>
      <c r="M5" s="1828"/>
      <c r="N5" s="135"/>
      <c r="O5" s="2159"/>
      <c r="P5" s="78"/>
      <c r="Q5" s="78"/>
      <c r="R5" s="78"/>
      <c r="S5" s="46"/>
      <c r="T5" s="46"/>
    </row>
    <row r="6" spans="1:21" ht="31.5" hidden="1" customHeight="1" x14ac:dyDescent="0.25">
      <c r="A6" s="2340"/>
      <c r="B6" s="152" t="s">
        <v>293</v>
      </c>
      <c r="C6" s="241" t="s">
        <v>23</v>
      </c>
      <c r="D6" s="261" t="s">
        <v>301</v>
      </c>
      <c r="E6" s="231"/>
      <c r="F6" s="1896"/>
      <c r="G6" s="1786"/>
      <c r="H6" s="1354"/>
      <c r="I6" s="1354"/>
      <c r="J6" s="1366"/>
      <c r="K6" s="1498"/>
      <c r="L6" s="1366"/>
      <c r="M6" s="1828"/>
      <c r="N6" s="135"/>
      <c r="O6" s="2159"/>
      <c r="P6" s="78"/>
      <c r="Q6" s="78"/>
      <c r="R6" s="78"/>
      <c r="S6" s="46"/>
      <c r="T6" s="46"/>
    </row>
    <row r="7" spans="1:21" ht="15.75" hidden="1" customHeight="1" x14ac:dyDescent="0.25">
      <c r="A7" s="2340"/>
      <c r="B7" s="151" t="s">
        <v>295</v>
      </c>
      <c r="C7" s="244" t="s">
        <v>527</v>
      </c>
      <c r="D7" s="386" t="s">
        <v>297</v>
      </c>
      <c r="E7" s="230"/>
      <c r="F7" s="1898"/>
      <c r="G7" s="945">
        <v>2.5000000000000001E-2</v>
      </c>
      <c r="H7" s="56">
        <v>1.83E-2</v>
      </c>
      <c r="I7" s="56">
        <v>1.7899999999999999E-2</v>
      </c>
      <c r="J7" s="945">
        <v>2.5600000000000001E-2</v>
      </c>
      <c r="K7" s="945"/>
      <c r="L7" s="945"/>
      <c r="M7" s="1854"/>
      <c r="N7" s="1859"/>
      <c r="O7" s="2113"/>
      <c r="P7" s="2100"/>
      <c r="Q7" s="2133"/>
      <c r="R7" s="2211"/>
      <c r="S7" s="46"/>
      <c r="T7" s="46"/>
    </row>
    <row r="8" spans="1:21" ht="31.5" hidden="1" customHeight="1" thickBot="1" x14ac:dyDescent="0.3">
      <c r="A8" s="1355"/>
      <c r="B8" s="151" t="s">
        <v>295</v>
      </c>
      <c r="C8" s="244" t="s">
        <v>42</v>
      </c>
      <c r="D8" s="264" t="s">
        <v>297</v>
      </c>
      <c r="E8" s="230" t="s">
        <v>48</v>
      </c>
      <c r="F8" s="1094"/>
      <c r="G8" s="1852"/>
      <c r="H8" s="913"/>
      <c r="I8" s="913"/>
      <c r="J8" s="913"/>
      <c r="K8" s="1389"/>
      <c r="L8" s="1389"/>
      <c r="M8" s="1855"/>
      <c r="N8" s="1554"/>
      <c r="O8" s="2027"/>
      <c r="P8" s="43"/>
      <c r="Q8" s="43"/>
      <c r="R8" s="43"/>
      <c r="S8" s="46"/>
      <c r="T8" s="46"/>
    </row>
    <row r="9" spans="1:21" x14ac:dyDescent="0.25">
      <c r="A9" s="2438"/>
      <c r="B9" s="265" t="s">
        <v>295</v>
      </c>
      <c r="C9" s="413" t="s">
        <v>82</v>
      </c>
      <c r="D9" s="388" t="s">
        <v>297</v>
      </c>
      <c r="E9" s="1890">
        <v>0.95</v>
      </c>
      <c r="F9" s="1899"/>
      <c r="G9" s="1987">
        <v>0.92300000000000004</v>
      </c>
      <c r="H9" s="1098">
        <v>0.94599999999999995</v>
      </c>
      <c r="I9" s="1098">
        <v>0.94899999999999995</v>
      </c>
      <c r="J9" s="2005">
        <v>0.92100000000000004</v>
      </c>
      <c r="K9" s="411">
        <v>0.92600000000000005</v>
      </c>
      <c r="L9" s="2006">
        <v>0.93799999999999994</v>
      </c>
      <c r="M9" s="408">
        <v>0.92200000000000004</v>
      </c>
      <c r="N9" s="408">
        <v>0.92900000000000005</v>
      </c>
      <c r="O9" s="942">
        <v>0.91300000000000003</v>
      </c>
      <c r="P9" s="184">
        <v>0.90300000000000002</v>
      </c>
      <c r="Q9" s="184">
        <v>0.91</v>
      </c>
      <c r="R9" s="370"/>
      <c r="S9" s="46"/>
      <c r="T9" s="46"/>
    </row>
    <row r="10" spans="1:21" s="47" customFormat="1" x14ac:dyDescent="0.25">
      <c r="A10" s="2439"/>
      <c r="B10" s="1351" t="s">
        <v>295</v>
      </c>
      <c r="C10" s="414" t="s">
        <v>528</v>
      </c>
      <c r="D10" s="385" t="s">
        <v>297</v>
      </c>
      <c r="E10" s="1788">
        <v>0</v>
      </c>
      <c r="F10" s="1897"/>
      <c r="G10" s="1988">
        <v>83</v>
      </c>
      <c r="H10" s="1760">
        <v>40</v>
      </c>
      <c r="I10" s="1760">
        <v>50</v>
      </c>
      <c r="J10" s="1760">
        <v>56</v>
      </c>
      <c r="K10" s="1760">
        <v>29</v>
      </c>
      <c r="L10" s="1760">
        <v>17</v>
      </c>
      <c r="M10" s="1760">
        <v>34</v>
      </c>
      <c r="N10" s="1760">
        <v>26</v>
      </c>
      <c r="O10" s="2108">
        <v>66</v>
      </c>
      <c r="P10" s="2129">
        <v>37</v>
      </c>
      <c r="Q10" s="716"/>
      <c r="R10" s="716"/>
      <c r="S10" s="141"/>
      <c r="T10" s="141"/>
    </row>
    <row r="11" spans="1:21" s="47" customFormat="1" x14ac:dyDescent="0.25">
      <c r="A11" s="2439"/>
      <c r="B11" s="1351" t="s">
        <v>295</v>
      </c>
      <c r="C11" s="414" t="s">
        <v>529</v>
      </c>
      <c r="D11" s="385" t="s">
        <v>297</v>
      </c>
      <c r="E11" s="1788">
        <v>0</v>
      </c>
      <c r="F11" s="1897"/>
      <c r="G11" s="1988">
        <v>10</v>
      </c>
      <c r="H11" s="55">
        <v>0</v>
      </c>
      <c r="I11" s="1760">
        <v>7</v>
      </c>
      <c r="J11" s="1760">
        <v>10</v>
      </c>
      <c r="K11" s="1760">
        <v>1</v>
      </c>
      <c r="L11" s="1754">
        <v>0</v>
      </c>
      <c r="M11" s="1760">
        <v>2</v>
      </c>
      <c r="N11" s="1760">
        <v>1</v>
      </c>
      <c r="O11" s="2108">
        <v>13</v>
      </c>
      <c r="P11" s="2129">
        <v>1</v>
      </c>
      <c r="Q11" s="716"/>
      <c r="R11" s="716"/>
      <c r="S11" s="141"/>
      <c r="T11" s="141"/>
    </row>
    <row r="12" spans="1:21" s="47" customFormat="1" ht="15.75" hidden="1" customHeight="1" x14ac:dyDescent="0.25">
      <c r="A12" s="2439"/>
      <c r="B12" s="1351" t="s">
        <v>295</v>
      </c>
      <c r="C12" s="414" t="s">
        <v>84</v>
      </c>
      <c r="D12" s="385" t="s">
        <v>297</v>
      </c>
      <c r="E12" s="1788"/>
      <c r="F12" s="1897"/>
      <c r="G12" s="1770"/>
      <c r="H12" s="1771"/>
      <c r="I12" s="1771"/>
      <c r="J12" s="1771"/>
      <c r="K12" s="1771"/>
      <c r="L12" s="1771"/>
      <c r="M12" s="1553"/>
      <c r="N12" s="1553"/>
      <c r="O12" s="71"/>
      <c r="P12" s="2191"/>
      <c r="Q12" s="2191"/>
      <c r="R12" s="2191"/>
      <c r="S12" s="141"/>
      <c r="T12" s="141"/>
    </row>
    <row r="13" spans="1:21" s="47" customFormat="1" ht="30" customHeight="1" x14ac:dyDescent="0.25">
      <c r="A13" s="2439"/>
      <c r="B13" s="597" t="s">
        <v>295</v>
      </c>
      <c r="C13" s="599" t="s">
        <v>555</v>
      </c>
      <c r="D13" s="386" t="s">
        <v>297</v>
      </c>
      <c r="E13" s="230"/>
      <c r="F13" s="1898"/>
      <c r="G13" s="2003">
        <v>2.7777777777777779E-3</v>
      </c>
      <c r="H13" s="2004">
        <v>2.7777777777777779E-3</v>
      </c>
      <c r="I13" s="2004">
        <v>2.7777777777777779E-3</v>
      </c>
      <c r="J13" s="2004">
        <v>2.7777777777777779E-3</v>
      </c>
      <c r="K13" s="2004">
        <v>3.472222222222222E-3</v>
      </c>
      <c r="L13" s="2004">
        <v>3.472222222222222E-3</v>
      </c>
      <c r="M13" s="2004">
        <v>3.472222222222222E-3</v>
      </c>
      <c r="N13" s="2004">
        <v>3.472222222222222E-3</v>
      </c>
      <c r="O13" s="2196">
        <v>3.472222222222222E-3</v>
      </c>
      <c r="P13" s="2197">
        <v>1.3194444444444444E-2</v>
      </c>
      <c r="Q13" s="2197">
        <v>1.5277777777777777E-2</v>
      </c>
      <c r="R13" s="2197">
        <v>1.7361111111111112E-2</v>
      </c>
      <c r="S13" s="141"/>
      <c r="T13" s="141"/>
    </row>
    <row r="14" spans="1:21" s="47" customFormat="1" ht="30.75" customHeight="1" thickBot="1" x14ac:dyDescent="0.3">
      <c r="A14" s="2439"/>
      <c r="B14" s="597" t="s">
        <v>295</v>
      </c>
      <c r="C14" s="1087" t="s">
        <v>554</v>
      </c>
      <c r="D14" s="264" t="s">
        <v>297</v>
      </c>
      <c r="E14" s="1891"/>
      <c r="F14" s="1900"/>
      <c r="G14" s="1989">
        <v>8.3199999999999996E-2</v>
      </c>
      <c r="H14" s="345">
        <v>7.0599999999999996E-2</v>
      </c>
      <c r="I14" s="345">
        <v>6.4699999999999994E-2</v>
      </c>
      <c r="J14" s="345">
        <v>8.6199999999999999E-2</v>
      </c>
      <c r="K14" s="345">
        <v>7.1499999999999994E-2</v>
      </c>
      <c r="L14" s="345">
        <v>8.0399999999999999E-2</v>
      </c>
      <c r="M14" s="345">
        <v>8.8900000000000007E-2</v>
      </c>
      <c r="N14" s="345">
        <v>7.3400000000000007E-2</v>
      </c>
      <c r="O14" s="1962">
        <v>7.4099999999999999E-2</v>
      </c>
      <c r="P14" s="2145">
        <v>8.0100000000000005E-2</v>
      </c>
      <c r="Q14" s="2262">
        <v>6.3500000000000001E-2</v>
      </c>
      <c r="R14" s="2219"/>
      <c r="S14" s="593"/>
      <c r="T14" s="594"/>
      <c r="U14" s="594"/>
    </row>
    <row r="15" spans="1:21" s="47" customFormat="1" ht="30" x14ac:dyDescent="0.25">
      <c r="A15" s="2439"/>
      <c r="B15" s="1111" t="s">
        <v>295</v>
      </c>
      <c r="C15" s="1112" t="s">
        <v>600</v>
      </c>
      <c r="D15" s="267" t="s">
        <v>297</v>
      </c>
      <c r="E15" s="1892" t="s">
        <v>565</v>
      </c>
      <c r="F15" s="1901"/>
      <c r="G15" s="1990">
        <v>0.996</v>
      </c>
      <c r="H15" s="1117">
        <v>0.95699999999999996</v>
      </c>
      <c r="I15" s="1117">
        <v>0.95199999999999996</v>
      </c>
      <c r="J15" s="1117">
        <v>0.91400000000000003</v>
      </c>
      <c r="K15" s="1117">
        <v>0.94399999999999995</v>
      </c>
      <c r="L15" s="1117">
        <v>0.96699999999999997</v>
      </c>
      <c r="M15" s="2142">
        <v>1</v>
      </c>
      <c r="N15" s="2141">
        <v>1</v>
      </c>
      <c r="O15" s="2141">
        <v>0.99199999999999999</v>
      </c>
      <c r="P15" s="2146"/>
      <c r="Q15" s="2146"/>
      <c r="R15" s="2224"/>
      <c r="S15" s="593"/>
      <c r="T15" s="594"/>
      <c r="U15" s="594"/>
    </row>
    <row r="16" spans="1:21" s="47" customFormat="1" ht="30" x14ac:dyDescent="0.25">
      <c r="A16" s="2439"/>
      <c r="B16" s="597" t="s">
        <v>295</v>
      </c>
      <c r="C16" s="1106" t="s">
        <v>601</v>
      </c>
      <c r="D16" s="262" t="s">
        <v>297</v>
      </c>
      <c r="E16" s="1791" t="s">
        <v>565</v>
      </c>
      <c r="F16" s="1902"/>
      <c r="G16" s="1772">
        <v>0.90500000000000003</v>
      </c>
      <c r="H16" s="1755">
        <v>0.97499999999999998</v>
      </c>
      <c r="I16" s="1755">
        <v>0.95699999999999996</v>
      </c>
      <c r="J16" s="1755">
        <v>0.93</v>
      </c>
      <c r="K16" s="1755">
        <v>0.96299999999999997</v>
      </c>
      <c r="L16" s="1755">
        <v>0.92900000000000005</v>
      </c>
      <c r="M16" s="2127">
        <v>0.90700000000000003</v>
      </c>
      <c r="N16" s="2127">
        <v>0.91900000000000004</v>
      </c>
      <c r="O16" s="2141">
        <v>0.94799999999999995</v>
      </c>
      <c r="P16" s="716"/>
      <c r="Q16" s="716"/>
      <c r="R16" s="716"/>
      <c r="S16" s="593"/>
      <c r="T16" s="594"/>
      <c r="U16" s="594"/>
    </row>
    <row r="17" spans="1:36" s="47" customFormat="1" ht="45" x14ac:dyDescent="0.25">
      <c r="A17" s="2439"/>
      <c r="B17" s="597" t="s">
        <v>295</v>
      </c>
      <c r="C17" s="1106" t="s">
        <v>603</v>
      </c>
      <c r="D17" s="262" t="s">
        <v>297</v>
      </c>
      <c r="E17" s="1791" t="s">
        <v>565</v>
      </c>
      <c r="F17" s="1902"/>
      <c r="G17" s="1772">
        <v>0.9</v>
      </c>
      <c r="H17" s="1755">
        <v>0.83299999999999996</v>
      </c>
      <c r="I17" s="1755">
        <v>1</v>
      </c>
      <c r="J17" s="1755">
        <v>1</v>
      </c>
      <c r="K17" s="1755">
        <v>1</v>
      </c>
      <c r="L17" s="1755">
        <v>1</v>
      </c>
      <c r="M17" s="364">
        <v>1</v>
      </c>
      <c r="N17" s="364">
        <v>1</v>
      </c>
      <c r="O17" s="559">
        <v>1</v>
      </c>
      <c r="P17" s="716"/>
      <c r="Q17" s="716"/>
      <c r="R17" s="716"/>
      <c r="S17" s="593"/>
      <c r="T17" s="594"/>
      <c r="U17" s="594"/>
    </row>
    <row r="18" spans="1:36" s="47" customFormat="1" ht="48" customHeight="1" thickBot="1" x14ac:dyDescent="0.3">
      <c r="A18" s="2484"/>
      <c r="B18" s="412" t="s">
        <v>295</v>
      </c>
      <c r="C18" s="1107" t="s">
        <v>602</v>
      </c>
      <c r="D18" s="263" t="s">
        <v>297</v>
      </c>
      <c r="E18" s="1891" t="s">
        <v>565</v>
      </c>
      <c r="F18" s="1900"/>
      <c r="G18" s="2018">
        <v>1</v>
      </c>
      <c r="H18" s="1813">
        <v>0.90900000000000003</v>
      </c>
      <c r="I18" s="1813">
        <v>1</v>
      </c>
      <c r="J18" s="1813">
        <v>1</v>
      </c>
      <c r="K18" s="1813">
        <v>1</v>
      </c>
      <c r="L18" s="1813">
        <v>1</v>
      </c>
      <c r="M18" s="1203">
        <v>1</v>
      </c>
      <c r="N18" s="1203">
        <v>1</v>
      </c>
      <c r="O18" s="2255">
        <v>1</v>
      </c>
      <c r="P18" s="716"/>
      <c r="Q18" s="716"/>
      <c r="R18" s="716"/>
      <c r="S18" s="593"/>
      <c r="T18" s="594"/>
      <c r="U18" s="594"/>
    </row>
    <row r="19" spans="1:36" ht="28.5" hidden="1" thickBot="1" x14ac:dyDescent="0.3">
      <c r="A19" s="2504"/>
      <c r="B19" s="1775" t="s">
        <v>295</v>
      </c>
      <c r="C19" s="584" t="s">
        <v>552</v>
      </c>
      <c r="D19" s="263" t="s">
        <v>297</v>
      </c>
      <c r="E19" s="99"/>
      <c r="F19" s="2028"/>
      <c r="G19" s="1998"/>
      <c r="H19" s="134"/>
      <c r="I19" s="134"/>
      <c r="J19" s="2029"/>
      <c r="K19" s="2029"/>
      <c r="L19" s="2029"/>
      <c r="M19" s="2029"/>
      <c r="N19" s="1117"/>
      <c r="O19" s="2160"/>
      <c r="P19" s="2192"/>
      <c r="Q19" s="2192"/>
      <c r="R19" s="2192"/>
      <c r="S19" s="2016"/>
      <c r="T19" s="2016"/>
      <c r="U19" s="2016"/>
      <c r="V19" s="2016"/>
      <c r="W19" s="2016"/>
      <c r="X19" s="2016"/>
      <c r="Y19" s="2017"/>
      <c r="Z19" s="2017"/>
      <c r="AA19" s="2017"/>
      <c r="AB19" s="537"/>
      <c r="AC19" s="537"/>
      <c r="AD19" s="537"/>
      <c r="AE19" s="537"/>
      <c r="AF19" s="537"/>
      <c r="AG19" s="537"/>
      <c r="AH19" s="143"/>
      <c r="AI19" s="46"/>
      <c r="AJ19" s="46"/>
    </row>
    <row r="20" spans="1:36" ht="28.5" hidden="1" thickBot="1" x14ac:dyDescent="0.3">
      <c r="A20" s="2505"/>
      <c r="B20" s="151" t="s">
        <v>295</v>
      </c>
      <c r="C20" s="2019" t="s">
        <v>553</v>
      </c>
      <c r="D20" s="263" t="s">
        <v>297</v>
      </c>
      <c r="E20" s="2027"/>
      <c r="F20" s="2030"/>
      <c r="G20" s="2020"/>
      <c r="H20" s="1812"/>
      <c r="I20" s="1812"/>
      <c r="J20" s="108"/>
      <c r="K20" s="108"/>
      <c r="L20" s="108"/>
      <c r="M20" s="108"/>
      <c r="N20" s="1813"/>
      <c r="O20" s="2161"/>
      <c r="P20" s="2192"/>
      <c r="Q20" s="2192"/>
      <c r="R20" s="2192"/>
      <c r="S20" s="2016"/>
      <c r="T20" s="2016"/>
      <c r="U20" s="2016"/>
      <c r="V20" s="2016"/>
      <c r="W20" s="2016"/>
      <c r="X20" s="2016"/>
      <c r="Y20" s="2017"/>
      <c r="Z20" s="2017"/>
      <c r="AA20" s="2017"/>
      <c r="AB20" s="537"/>
      <c r="AC20" s="537"/>
      <c r="AD20" s="537"/>
      <c r="AE20" s="537"/>
      <c r="AF20" s="537"/>
      <c r="AG20" s="537"/>
      <c r="AH20" s="143"/>
      <c r="AI20" s="46"/>
      <c r="AJ20" s="46"/>
    </row>
    <row r="21" spans="1:36" ht="16.5" thickBot="1" x14ac:dyDescent="0.3">
      <c r="A21" s="2505"/>
      <c r="B21" s="2082" t="s">
        <v>295</v>
      </c>
      <c r="C21" s="2072" t="s">
        <v>683</v>
      </c>
      <c r="D21" s="263" t="s">
        <v>357</v>
      </c>
      <c r="E21" s="225">
        <v>5.39</v>
      </c>
      <c r="F21" s="2083"/>
      <c r="G21" s="2525">
        <v>5.03</v>
      </c>
      <c r="H21" s="2525"/>
      <c r="I21" s="2525"/>
      <c r="J21" s="2527">
        <v>4.7</v>
      </c>
      <c r="K21" s="2527"/>
      <c r="L21" s="2527"/>
      <c r="M21" s="2527">
        <v>4.21</v>
      </c>
      <c r="N21" s="2527"/>
      <c r="O21" s="2529"/>
      <c r="P21" s="2210"/>
      <c r="Q21" s="2210"/>
      <c r="R21" s="2210"/>
      <c r="S21" s="2016"/>
      <c r="T21" s="2016"/>
      <c r="U21" s="2016"/>
      <c r="V21" s="2016"/>
      <c r="W21" s="2016"/>
      <c r="X21" s="2016"/>
      <c r="Y21" s="2017"/>
      <c r="Z21" s="2017"/>
      <c r="AA21" s="2017"/>
      <c r="AB21" s="537"/>
      <c r="AC21" s="537"/>
      <c r="AD21" s="537"/>
      <c r="AE21" s="537"/>
      <c r="AF21" s="537"/>
      <c r="AG21" s="537"/>
      <c r="AH21" s="579"/>
      <c r="AI21" s="46"/>
      <c r="AJ21" s="46"/>
    </row>
    <row r="22" spans="1:36" ht="16.5" thickBot="1" x14ac:dyDescent="0.3">
      <c r="A22" s="2505"/>
      <c r="B22" s="1766" t="s">
        <v>295</v>
      </c>
      <c r="C22" s="2072" t="s">
        <v>682</v>
      </c>
      <c r="D22" s="263" t="s">
        <v>357</v>
      </c>
      <c r="E22" s="619">
        <v>10.029999999999999</v>
      </c>
      <c r="F22" s="2083"/>
      <c r="G22" s="2526">
        <v>10.119999999999999</v>
      </c>
      <c r="H22" s="2526"/>
      <c r="I22" s="2526"/>
      <c r="J22" s="2528">
        <v>12.79</v>
      </c>
      <c r="K22" s="2528"/>
      <c r="L22" s="2528"/>
      <c r="M22" s="2528">
        <v>12.42</v>
      </c>
      <c r="N22" s="2528"/>
      <c r="O22" s="2530"/>
      <c r="P22" s="2210"/>
      <c r="Q22" s="2210"/>
      <c r="R22" s="2210"/>
      <c r="S22" s="2016"/>
      <c r="T22" s="2016"/>
      <c r="U22" s="2016"/>
      <c r="V22" s="2016"/>
      <c r="W22" s="2016"/>
      <c r="X22" s="2016"/>
      <c r="Y22" s="2017"/>
      <c r="Z22" s="2017"/>
      <c r="AA22" s="2017"/>
      <c r="AB22" s="537"/>
      <c r="AC22" s="537"/>
      <c r="AD22" s="537"/>
      <c r="AE22" s="537"/>
      <c r="AF22" s="537"/>
      <c r="AG22" s="537"/>
      <c r="AH22" s="579"/>
      <c r="AI22" s="46"/>
      <c r="AJ22" s="46"/>
    </row>
    <row r="23" spans="1:36" s="46" customFormat="1" ht="26.25" customHeight="1" thickBot="1" x14ac:dyDescent="0.3">
      <c r="A23" s="2505"/>
      <c r="B23" s="1151" t="s">
        <v>295</v>
      </c>
      <c r="C23" s="480" t="s">
        <v>545</v>
      </c>
      <c r="D23" s="483" t="s">
        <v>297</v>
      </c>
      <c r="E23" s="2010" t="s">
        <v>566</v>
      </c>
      <c r="F23" s="2021"/>
      <c r="G23" s="582">
        <v>0.48</v>
      </c>
      <c r="H23" s="582">
        <v>0.47049999999999997</v>
      </c>
      <c r="I23" s="582">
        <v>0.44890000000000002</v>
      </c>
      <c r="J23" s="836">
        <v>0.63800000000000001</v>
      </c>
      <c r="K23" s="582">
        <v>0.47499999999999998</v>
      </c>
      <c r="L23" s="2032">
        <v>0.442</v>
      </c>
      <c r="M23" s="2086">
        <v>0.5</v>
      </c>
      <c r="N23" s="2087">
        <v>0.47199999999999998</v>
      </c>
      <c r="O23" s="2087">
        <v>0.41599999999999998</v>
      </c>
      <c r="P23" s="184">
        <v>0.48599999999999999</v>
      </c>
      <c r="Q23" s="184">
        <v>0.47499999999999998</v>
      </c>
      <c r="R23" s="184">
        <v>0.54800000000000004</v>
      </c>
      <c r="S23" s="706"/>
      <c r="T23" s="706"/>
      <c r="U23" s="706"/>
      <c r="V23" s="706"/>
      <c r="W23" s="706"/>
      <c r="X23" s="706"/>
      <c r="Y23" s="706"/>
      <c r="Z23" s="706"/>
      <c r="AA23" s="706"/>
      <c r="AB23" s="2014"/>
      <c r="AC23" s="2014"/>
      <c r="AD23" s="706"/>
      <c r="AE23" s="706"/>
      <c r="AF23" s="706"/>
      <c r="AG23" s="706"/>
      <c r="AH23" s="890"/>
    </row>
    <row r="24" spans="1:36" s="46" customFormat="1" ht="26.25" customHeight="1" thickBot="1" x14ac:dyDescent="0.3">
      <c r="A24" s="2505"/>
      <c r="B24" s="1765" t="s">
        <v>295</v>
      </c>
      <c r="C24" s="53" t="s">
        <v>546</v>
      </c>
      <c r="D24" s="1782" t="s">
        <v>297</v>
      </c>
      <c r="E24" s="2010" t="s">
        <v>566</v>
      </c>
      <c r="F24" s="527"/>
      <c r="G24" s="184">
        <v>0.47499999999999998</v>
      </c>
      <c r="H24" s="81">
        <v>0.5</v>
      </c>
      <c r="I24" s="184">
        <v>0.40500000000000003</v>
      </c>
      <c r="J24" s="816">
        <v>0.67900000000000005</v>
      </c>
      <c r="K24" s="81">
        <v>0.51900000000000002</v>
      </c>
      <c r="L24" s="1067">
        <v>0.375</v>
      </c>
      <c r="M24" s="1427">
        <v>0.44700000000000001</v>
      </c>
      <c r="N24" s="840">
        <v>0.54800000000000004</v>
      </c>
      <c r="O24" s="717">
        <v>0.42099999999999999</v>
      </c>
      <c r="P24" s="184">
        <v>0.57699999999999996</v>
      </c>
      <c r="Q24" s="184">
        <v>0.45500000000000002</v>
      </c>
      <c r="R24" s="184">
        <v>0.52</v>
      </c>
      <c r="S24" s="706"/>
      <c r="T24" s="706"/>
      <c r="U24" s="706"/>
      <c r="V24" s="706"/>
      <c r="W24" s="706"/>
      <c r="X24" s="706"/>
      <c r="Y24" s="706"/>
      <c r="Z24" s="706"/>
      <c r="AA24" s="706"/>
      <c r="AB24" s="2014"/>
      <c r="AC24" s="2014"/>
      <c r="AD24" s="706"/>
      <c r="AE24" s="706"/>
      <c r="AF24" s="706"/>
      <c r="AG24" s="706"/>
      <c r="AH24" s="891"/>
    </row>
    <row r="25" spans="1:36" s="46" customFormat="1" ht="26.25" customHeight="1" thickBot="1" x14ac:dyDescent="0.3">
      <c r="A25" s="2506"/>
      <c r="B25" s="1766" t="s">
        <v>295</v>
      </c>
      <c r="C25" s="102" t="s">
        <v>547</v>
      </c>
      <c r="D25" s="1783" t="s">
        <v>297</v>
      </c>
      <c r="E25" s="2022" t="s">
        <v>566</v>
      </c>
      <c r="F25" s="510"/>
      <c r="G25" s="110">
        <v>0.5</v>
      </c>
      <c r="H25" s="534">
        <v>0.4</v>
      </c>
      <c r="I25" s="110">
        <v>0.58299999999999996</v>
      </c>
      <c r="J25" s="2023">
        <v>0.5</v>
      </c>
      <c r="K25" s="534">
        <v>0.38500000000000001</v>
      </c>
      <c r="L25" s="2024">
        <v>0.66700000000000004</v>
      </c>
      <c r="M25" s="2025">
        <v>0.66700000000000004</v>
      </c>
      <c r="N25" s="2026">
        <v>0</v>
      </c>
      <c r="O25" s="2026">
        <v>0.4</v>
      </c>
      <c r="P25" s="184">
        <v>0.27300000000000002</v>
      </c>
      <c r="Q25" s="184">
        <v>0.57099999999999995</v>
      </c>
      <c r="R25" s="184">
        <v>0.66700000000000004</v>
      </c>
      <c r="S25" s="706"/>
      <c r="T25" s="706"/>
      <c r="U25" s="706"/>
      <c r="V25" s="706"/>
      <c r="W25" s="706"/>
      <c r="X25" s="706"/>
      <c r="Y25" s="706"/>
      <c r="Z25" s="706"/>
      <c r="AA25" s="706"/>
      <c r="AB25" s="2015"/>
      <c r="AC25" s="2015"/>
      <c r="AD25" s="706"/>
      <c r="AE25" s="706"/>
      <c r="AF25" s="706"/>
      <c r="AG25" s="706"/>
      <c r="AH25" s="892"/>
    </row>
    <row r="26" spans="1:36" ht="16.5" thickBot="1" x14ac:dyDescent="0.3">
      <c r="A26" s="2440" t="s">
        <v>24</v>
      </c>
      <c r="B26" s="152" t="s">
        <v>295</v>
      </c>
      <c r="C26" s="241" t="s">
        <v>43</v>
      </c>
      <c r="D26" s="390" t="s">
        <v>297</v>
      </c>
      <c r="E26" s="231">
        <v>0</v>
      </c>
      <c r="F26" s="1904">
        <f>SUM(G26:O26)</f>
        <v>0</v>
      </c>
      <c r="G26" s="539">
        <v>0</v>
      </c>
      <c r="H26" s="107">
        <v>0</v>
      </c>
      <c r="I26" s="107">
        <v>0</v>
      </c>
      <c r="J26" s="848">
        <v>0</v>
      </c>
      <c r="K26" s="848">
        <v>0</v>
      </c>
      <c r="L26" s="107">
        <v>0</v>
      </c>
      <c r="M26" s="848">
        <v>0</v>
      </c>
      <c r="N26" s="107">
        <v>0</v>
      </c>
      <c r="O26" s="2162">
        <v>0</v>
      </c>
      <c r="P26" s="2122">
        <v>0</v>
      </c>
      <c r="Q26" s="2144">
        <v>0</v>
      </c>
      <c r="R26" s="2223">
        <v>0</v>
      </c>
      <c r="T26" s="44"/>
    </row>
    <row r="27" spans="1:36" x14ac:dyDescent="0.25">
      <c r="A27" s="2441"/>
      <c r="B27" s="1357" t="s">
        <v>295</v>
      </c>
      <c r="C27" s="242" t="s">
        <v>463</v>
      </c>
      <c r="D27" s="541" t="s">
        <v>297</v>
      </c>
      <c r="E27" s="1883"/>
      <c r="F27" s="1963">
        <f>SUM(G27:O27)</f>
        <v>13</v>
      </c>
      <c r="G27" s="1792">
        <v>2</v>
      </c>
      <c r="H27" s="1756">
        <v>2</v>
      </c>
      <c r="I27" s="1756">
        <v>0</v>
      </c>
      <c r="J27" s="123">
        <v>1</v>
      </c>
      <c r="K27" s="123">
        <v>1</v>
      </c>
      <c r="L27" s="1756">
        <v>3</v>
      </c>
      <c r="M27" s="123">
        <v>1</v>
      </c>
      <c r="N27" s="1756">
        <v>2</v>
      </c>
      <c r="O27" s="726">
        <v>1</v>
      </c>
      <c r="P27" s="528">
        <v>2</v>
      </c>
      <c r="Q27" s="528">
        <v>1</v>
      </c>
      <c r="R27" s="528">
        <v>2</v>
      </c>
      <c r="T27" s="44"/>
    </row>
    <row r="28" spans="1:36" x14ac:dyDescent="0.25">
      <c r="A28" s="2441"/>
      <c r="B28" s="1358" t="s">
        <v>295</v>
      </c>
      <c r="C28" s="242" t="s">
        <v>303</v>
      </c>
      <c r="D28" s="385" t="s">
        <v>297</v>
      </c>
      <c r="E28" s="1791"/>
      <c r="F28" s="1963">
        <f>SUM(G28:O28)</f>
        <v>2</v>
      </c>
      <c r="G28" s="1792">
        <v>2</v>
      </c>
      <c r="H28" s="1756">
        <v>0</v>
      </c>
      <c r="I28" s="1756">
        <v>0</v>
      </c>
      <c r="J28" s="123">
        <v>0</v>
      </c>
      <c r="K28" s="123">
        <v>0</v>
      </c>
      <c r="L28" s="1756">
        <v>0</v>
      </c>
      <c r="M28" s="123">
        <v>0</v>
      </c>
      <c r="N28" s="1756">
        <v>0</v>
      </c>
      <c r="O28" s="726">
        <v>0</v>
      </c>
      <c r="P28" s="528">
        <v>1</v>
      </c>
      <c r="Q28" s="528">
        <v>0</v>
      </c>
      <c r="R28" s="528">
        <v>0</v>
      </c>
      <c r="T28" s="44"/>
    </row>
    <row r="29" spans="1:36" x14ac:dyDescent="0.25">
      <c r="A29" s="2441"/>
      <c r="B29" s="1358" t="s">
        <v>295</v>
      </c>
      <c r="C29" s="242" t="s">
        <v>319</v>
      </c>
      <c r="D29" s="385" t="s">
        <v>297</v>
      </c>
      <c r="E29" s="1788"/>
      <c r="F29" s="1963">
        <f>SUM(G29:O29)</f>
        <v>5</v>
      </c>
      <c r="G29" s="1775">
        <v>0</v>
      </c>
      <c r="H29" s="1782">
        <v>1</v>
      </c>
      <c r="I29" s="1782">
        <v>0</v>
      </c>
      <c r="J29" s="773">
        <v>0</v>
      </c>
      <c r="K29" s="773">
        <v>0</v>
      </c>
      <c r="L29" s="1782">
        <v>1</v>
      </c>
      <c r="M29" s="773">
        <v>1</v>
      </c>
      <c r="N29" s="1782">
        <v>1</v>
      </c>
      <c r="O29" s="773">
        <v>1</v>
      </c>
      <c r="P29" s="2120">
        <v>1</v>
      </c>
      <c r="Q29" s="2136">
        <v>0</v>
      </c>
      <c r="R29" s="2222">
        <v>0</v>
      </c>
      <c r="T29" s="44"/>
    </row>
    <row r="30" spans="1:36" x14ac:dyDescent="0.25">
      <c r="A30" s="2441"/>
      <c r="B30" s="1358" t="s">
        <v>295</v>
      </c>
      <c r="C30" s="242" t="s">
        <v>343</v>
      </c>
      <c r="D30" s="385" t="s">
        <v>297</v>
      </c>
      <c r="E30" s="1788"/>
      <c r="F30" s="1963">
        <f>SUM(G30:O30)</f>
        <v>13</v>
      </c>
      <c r="G30" s="1792">
        <v>1</v>
      </c>
      <c r="H30" s="1756">
        <v>1</v>
      </c>
      <c r="I30" s="1756">
        <v>0</v>
      </c>
      <c r="J30" s="123">
        <v>5</v>
      </c>
      <c r="K30" s="123">
        <v>1</v>
      </c>
      <c r="L30" s="1756">
        <v>2</v>
      </c>
      <c r="M30" s="123">
        <v>0</v>
      </c>
      <c r="N30" s="1756">
        <v>1</v>
      </c>
      <c r="O30" s="726">
        <v>2</v>
      </c>
      <c r="P30" s="339"/>
      <c r="Q30" s="339"/>
      <c r="R30" s="339"/>
      <c r="T30" s="44"/>
    </row>
    <row r="31" spans="1:36" s="47" customFormat="1" ht="16.5" thickBot="1" x14ac:dyDescent="0.3">
      <c r="A31" s="2442"/>
      <c r="B31" s="1359" t="s">
        <v>295</v>
      </c>
      <c r="C31" s="334" t="s">
        <v>26</v>
      </c>
      <c r="D31" s="387" t="s">
        <v>297</v>
      </c>
      <c r="E31" s="268"/>
      <c r="F31" s="1905"/>
      <c r="G31" s="1977"/>
      <c r="H31" s="1104"/>
      <c r="I31" s="345">
        <v>0.93330000000000002</v>
      </c>
      <c r="J31" s="1962">
        <v>0.91010000000000002</v>
      </c>
      <c r="K31" s="1962">
        <v>0.92230000000000001</v>
      </c>
      <c r="L31" s="345">
        <v>0.92510000000000003</v>
      </c>
      <c r="M31" s="1962">
        <v>0.90459999999999996</v>
      </c>
      <c r="N31" s="345">
        <v>0.9335</v>
      </c>
      <c r="O31" s="2163">
        <v>0.94199999999999995</v>
      </c>
      <c r="P31" s="56">
        <v>0.90969999999999995</v>
      </c>
      <c r="Q31" s="2146"/>
      <c r="R31" s="2224"/>
      <c r="S31" s="41"/>
    </row>
    <row r="32" spans="1:36" ht="16.5" hidden="1" thickBot="1" x14ac:dyDescent="0.3">
      <c r="A32" s="379"/>
      <c r="B32" s="1356"/>
      <c r="C32" s="381" t="s">
        <v>352</v>
      </c>
      <c r="D32" s="389"/>
      <c r="E32" s="231"/>
      <c r="F32" s="1984" t="e">
        <f>SUM(#REF!)</f>
        <v>#REF!</v>
      </c>
      <c r="G32" s="169"/>
      <c r="H32" s="83"/>
      <c r="I32" s="83"/>
      <c r="J32" s="84"/>
      <c r="K32" s="84"/>
      <c r="L32" s="83"/>
      <c r="M32" s="1881"/>
      <c r="N32" s="1885"/>
      <c r="O32" s="84"/>
      <c r="P32" s="2100"/>
      <c r="Q32" s="2133"/>
      <c r="R32" s="2211"/>
    </row>
    <row r="33" spans="1:19" ht="16.5" hidden="1" thickBot="1" x14ac:dyDescent="0.3">
      <c r="A33" s="379"/>
      <c r="B33" s="151"/>
      <c r="C33" s="244" t="s">
        <v>354</v>
      </c>
      <c r="D33" s="386"/>
      <c r="E33" s="1788"/>
      <c r="F33" s="1985" t="e">
        <f>SUM(#REF!)</f>
        <v>#REF!</v>
      </c>
      <c r="G33" s="1789"/>
      <c r="H33" s="1353"/>
      <c r="I33" s="1353"/>
      <c r="J33" s="1367"/>
      <c r="K33" s="1499"/>
      <c r="L33" s="1353"/>
      <c r="M33" s="1856"/>
      <c r="N33" s="1553"/>
      <c r="O33" s="2113"/>
      <c r="P33" s="2100"/>
      <c r="Q33" s="2133"/>
      <c r="R33" s="2211"/>
    </row>
    <row r="34" spans="1:19" ht="16.5" hidden="1" thickBot="1" x14ac:dyDescent="0.3">
      <c r="A34" s="379"/>
      <c r="B34" s="151"/>
      <c r="C34" s="244" t="s">
        <v>353</v>
      </c>
      <c r="D34" s="386"/>
      <c r="E34" s="1788"/>
      <c r="F34" s="1986" t="e">
        <f>F32-F33</f>
        <v>#REF!</v>
      </c>
      <c r="G34" s="229"/>
      <c r="H34" s="85"/>
      <c r="I34" s="85"/>
      <c r="J34" s="120"/>
      <c r="K34" s="120"/>
      <c r="L34" s="85"/>
      <c r="M34" s="1886"/>
      <c r="N34" s="1887"/>
      <c r="O34" s="120"/>
      <c r="P34" s="2100"/>
      <c r="Q34" s="2133"/>
      <c r="R34" s="2211"/>
    </row>
    <row r="35" spans="1:19" ht="18" customHeight="1" x14ac:dyDescent="0.25">
      <c r="A35" s="2439" t="s">
        <v>54</v>
      </c>
      <c r="B35" s="152" t="s">
        <v>295</v>
      </c>
      <c r="C35" s="126" t="s">
        <v>347</v>
      </c>
      <c r="D35" s="390" t="s">
        <v>297</v>
      </c>
      <c r="E35" s="1255"/>
      <c r="F35" s="1908">
        <f t="shared" ref="F35:F40" si="0">SUM(G35:O35)</f>
        <v>12</v>
      </c>
      <c r="G35" s="1113">
        <v>2</v>
      </c>
      <c r="H35" s="134">
        <v>1</v>
      </c>
      <c r="I35" s="134">
        <v>2</v>
      </c>
      <c r="J35" s="587">
        <v>1</v>
      </c>
      <c r="K35" s="587">
        <v>1</v>
      </c>
      <c r="L35" s="134">
        <v>0</v>
      </c>
      <c r="M35" s="587">
        <v>2</v>
      </c>
      <c r="N35" s="134">
        <v>1</v>
      </c>
      <c r="O35" s="2164">
        <v>2</v>
      </c>
      <c r="P35" s="54">
        <v>3</v>
      </c>
      <c r="Q35" s="54">
        <v>0</v>
      </c>
      <c r="R35" s="54">
        <v>0</v>
      </c>
    </row>
    <row r="36" spans="1:19" ht="21" customHeight="1" x14ac:dyDescent="0.25">
      <c r="A36" s="2439"/>
      <c r="B36" s="152" t="s">
        <v>295</v>
      </c>
      <c r="C36" s="246" t="s">
        <v>346</v>
      </c>
      <c r="D36" s="390" t="s">
        <v>297</v>
      </c>
      <c r="E36" s="1255"/>
      <c r="F36" s="1963">
        <f t="shared" si="0"/>
        <v>0</v>
      </c>
      <c r="G36" s="1798">
        <v>0</v>
      </c>
      <c r="H36" s="55">
        <v>0</v>
      </c>
      <c r="I36" s="55">
        <v>0</v>
      </c>
      <c r="J36" s="578">
        <v>0</v>
      </c>
      <c r="K36" s="578">
        <v>0</v>
      </c>
      <c r="L36" s="55">
        <v>0</v>
      </c>
      <c r="M36" s="578">
        <v>0</v>
      </c>
      <c r="N36" s="55">
        <v>0</v>
      </c>
      <c r="O36" s="578">
        <v>0</v>
      </c>
      <c r="P36" s="2126">
        <v>0</v>
      </c>
      <c r="Q36" s="2147">
        <v>0</v>
      </c>
      <c r="R36" s="2225">
        <v>0</v>
      </c>
    </row>
    <row r="37" spans="1:19" x14ac:dyDescent="0.25">
      <c r="A37" s="2439"/>
      <c r="B37" s="1358" t="s">
        <v>295</v>
      </c>
      <c r="C37" s="246" t="s">
        <v>348</v>
      </c>
      <c r="D37" s="385" t="s">
        <v>297</v>
      </c>
      <c r="E37" s="1788"/>
      <c r="F37" s="1963">
        <f t="shared" si="0"/>
        <v>0</v>
      </c>
      <c r="G37" s="1798">
        <v>0</v>
      </c>
      <c r="H37" s="55">
        <v>0</v>
      </c>
      <c r="I37" s="55">
        <v>0</v>
      </c>
      <c r="J37" s="578">
        <v>0</v>
      </c>
      <c r="K37" s="578">
        <v>0</v>
      </c>
      <c r="L37" s="55">
        <v>0</v>
      </c>
      <c r="M37" s="578">
        <v>0</v>
      </c>
      <c r="N37" s="55">
        <v>0</v>
      </c>
      <c r="O37" s="849">
        <v>0</v>
      </c>
      <c r="P37" s="2122">
        <v>0</v>
      </c>
      <c r="Q37" s="2144">
        <v>0</v>
      </c>
      <c r="R37" s="2223">
        <v>0</v>
      </c>
    </row>
    <row r="38" spans="1:19" ht="31.5" hidden="1" customHeight="1" x14ac:dyDescent="0.25">
      <c r="A38" s="2439"/>
      <c r="B38" s="1357" t="s">
        <v>293</v>
      </c>
      <c r="C38" s="245" t="s">
        <v>11</v>
      </c>
      <c r="D38" s="388" t="s">
        <v>301</v>
      </c>
      <c r="E38" s="1256"/>
      <c r="F38" s="1963">
        <f t="shared" si="0"/>
        <v>0</v>
      </c>
      <c r="G38" s="1789"/>
      <c r="H38" s="1771"/>
      <c r="I38" s="1771"/>
      <c r="J38" s="1787"/>
      <c r="K38" s="1787"/>
      <c r="L38" s="1771"/>
      <c r="M38" s="1787"/>
      <c r="N38" s="1771"/>
      <c r="O38" s="99"/>
      <c r="P38" s="43"/>
      <c r="Q38" s="43"/>
      <c r="R38" s="43"/>
    </row>
    <row r="39" spans="1:19" ht="31.5" hidden="1" customHeight="1" x14ac:dyDescent="0.25">
      <c r="A39" s="2439"/>
      <c r="B39" s="1358" t="s">
        <v>293</v>
      </c>
      <c r="C39" s="242" t="s">
        <v>59</v>
      </c>
      <c r="D39" s="385" t="s">
        <v>301</v>
      </c>
      <c r="E39" s="1788"/>
      <c r="F39" s="1963">
        <f t="shared" si="0"/>
        <v>0</v>
      </c>
      <c r="G39" s="1789"/>
      <c r="H39" s="1771"/>
      <c r="I39" s="1771"/>
      <c r="J39" s="1787"/>
      <c r="K39" s="1787"/>
      <c r="L39" s="1771"/>
      <c r="M39" s="1787"/>
      <c r="N39" s="1771"/>
      <c r="O39" s="99"/>
      <c r="P39" s="43"/>
      <c r="Q39" s="43"/>
      <c r="R39" s="43"/>
    </row>
    <row r="40" spans="1:19" ht="16.5" thickBot="1" x14ac:dyDescent="0.3">
      <c r="A40" s="2439"/>
      <c r="B40" s="1348" t="s">
        <v>295</v>
      </c>
      <c r="C40" s="1025" t="s">
        <v>598</v>
      </c>
      <c r="D40" s="385" t="s">
        <v>297</v>
      </c>
      <c r="E40" s="230"/>
      <c r="F40" s="1963">
        <f t="shared" si="0"/>
        <v>28</v>
      </c>
      <c r="G40" s="226">
        <v>1</v>
      </c>
      <c r="H40" s="96">
        <v>4</v>
      </c>
      <c r="I40" s="96">
        <v>4</v>
      </c>
      <c r="J40" s="119">
        <v>3</v>
      </c>
      <c r="K40" s="119">
        <v>1</v>
      </c>
      <c r="L40" s="96">
        <v>2</v>
      </c>
      <c r="M40" s="119">
        <v>8</v>
      </c>
      <c r="N40" s="96">
        <v>3</v>
      </c>
      <c r="O40" s="2165">
        <v>2</v>
      </c>
      <c r="P40" s="54">
        <v>3</v>
      </c>
      <c r="Q40" s="54">
        <v>3</v>
      </c>
      <c r="R40" s="54">
        <v>0</v>
      </c>
    </row>
    <row r="41" spans="1:19" ht="32.25" hidden="1" thickBot="1" x14ac:dyDescent="0.3">
      <c r="A41" s="2439"/>
      <c r="B41" s="151" t="s">
        <v>293</v>
      </c>
      <c r="C41" s="244" t="s">
        <v>14</v>
      </c>
      <c r="D41" s="264" t="s">
        <v>301</v>
      </c>
      <c r="E41" s="230"/>
      <c r="F41" s="1907"/>
      <c r="G41" s="1777"/>
      <c r="H41" s="1779"/>
      <c r="I41" s="1779"/>
      <c r="J41" s="1805"/>
      <c r="K41" s="1805"/>
      <c r="L41" s="1779"/>
      <c r="M41" s="1805"/>
      <c r="N41" s="1779"/>
      <c r="O41" s="2166"/>
      <c r="P41" s="43"/>
      <c r="Q41" s="43"/>
      <c r="R41" s="43"/>
    </row>
    <row r="42" spans="1:19" ht="15.75" customHeight="1" x14ac:dyDescent="0.25">
      <c r="A42" s="2502" t="s">
        <v>62</v>
      </c>
      <c r="B42" s="1529" t="s">
        <v>295</v>
      </c>
      <c r="C42" s="247" t="s">
        <v>305</v>
      </c>
      <c r="D42" s="388" t="s">
        <v>297</v>
      </c>
      <c r="E42" s="1256"/>
      <c r="F42" s="1908">
        <f>SUM(G42:O42)</f>
        <v>130</v>
      </c>
      <c r="G42" s="225">
        <v>20</v>
      </c>
      <c r="H42" s="93">
        <v>11</v>
      </c>
      <c r="I42" s="93">
        <v>16</v>
      </c>
      <c r="J42" s="118">
        <v>10</v>
      </c>
      <c r="K42" s="118">
        <v>23</v>
      </c>
      <c r="L42" s="93">
        <v>15</v>
      </c>
      <c r="M42" s="118">
        <v>17</v>
      </c>
      <c r="N42" s="93">
        <v>9</v>
      </c>
      <c r="O42" s="2164">
        <v>9</v>
      </c>
      <c r="P42" s="54">
        <v>14</v>
      </c>
      <c r="Q42" s="54">
        <v>8</v>
      </c>
      <c r="R42" s="54">
        <v>7</v>
      </c>
    </row>
    <row r="43" spans="1:19" x14ac:dyDescent="0.25">
      <c r="A43" s="2502"/>
      <c r="B43" s="1530" t="s">
        <v>295</v>
      </c>
      <c r="C43" s="248" t="s">
        <v>257</v>
      </c>
      <c r="D43" s="385" t="s">
        <v>297</v>
      </c>
      <c r="E43" s="1788" t="s">
        <v>135</v>
      </c>
      <c r="F43" s="271">
        <f>SUM(G43:O43)</f>
        <v>163</v>
      </c>
      <c r="G43" s="1789">
        <v>12</v>
      </c>
      <c r="H43" s="1771">
        <v>17</v>
      </c>
      <c r="I43" s="1771">
        <v>15</v>
      </c>
      <c r="J43" s="1787">
        <v>18</v>
      </c>
      <c r="K43" s="1787">
        <v>21</v>
      </c>
      <c r="L43" s="1771">
        <v>22</v>
      </c>
      <c r="M43" s="1787">
        <v>14</v>
      </c>
      <c r="N43" s="1771">
        <v>28</v>
      </c>
      <c r="O43" s="2167">
        <v>16</v>
      </c>
      <c r="P43" s="54">
        <v>13</v>
      </c>
      <c r="Q43" s="54">
        <v>12</v>
      </c>
      <c r="R43" s="54">
        <v>23</v>
      </c>
    </row>
    <row r="44" spans="1:19" ht="31.5" hidden="1" customHeight="1" x14ac:dyDescent="0.25">
      <c r="A44" s="2502"/>
      <c r="B44" s="1530" t="s">
        <v>355</v>
      </c>
      <c r="C44" s="249" t="s">
        <v>356</v>
      </c>
      <c r="D44" s="385" t="s">
        <v>357</v>
      </c>
      <c r="E44" s="1788">
        <v>40.4</v>
      </c>
      <c r="F44" s="1897"/>
      <c r="G44" s="1789"/>
      <c r="H44" s="1771"/>
      <c r="I44" s="1771"/>
      <c r="J44" s="1787"/>
      <c r="K44" s="1787"/>
      <c r="L44" s="1771"/>
      <c r="M44" s="1787"/>
      <c r="N44" s="1771"/>
      <c r="O44" s="99"/>
      <c r="P44" s="43"/>
      <c r="Q44" s="43"/>
      <c r="R44" s="43"/>
    </row>
    <row r="45" spans="1:19" ht="31.5" hidden="1" customHeight="1" x14ac:dyDescent="0.25">
      <c r="A45" s="2502"/>
      <c r="B45" s="1530" t="s">
        <v>359</v>
      </c>
      <c r="C45" s="249" t="s">
        <v>358</v>
      </c>
      <c r="D45" s="385" t="s">
        <v>357</v>
      </c>
      <c r="E45" s="1788">
        <v>27.8</v>
      </c>
      <c r="F45" s="1897"/>
      <c r="G45" s="1789"/>
      <c r="H45" s="1771"/>
      <c r="I45" s="1771"/>
      <c r="J45" s="1787"/>
      <c r="K45" s="1787"/>
      <c r="L45" s="1771"/>
      <c r="M45" s="1787"/>
      <c r="N45" s="1771"/>
      <c r="O45" s="99"/>
      <c r="P45" s="43"/>
      <c r="Q45" s="43"/>
      <c r="R45" s="43"/>
    </row>
    <row r="46" spans="1:19" x14ac:dyDescent="0.25">
      <c r="A46" s="2502"/>
      <c r="B46" s="1530" t="s">
        <v>295</v>
      </c>
      <c r="C46" s="242" t="s">
        <v>304</v>
      </c>
      <c r="D46" s="385" t="s">
        <v>297</v>
      </c>
      <c r="E46" s="1788"/>
      <c r="F46" s="1909"/>
      <c r="G46" s="1409"/>
      <c r="H46" s="370"/>
      <c r="I46" s="370"/>
      <c r="J46" s="1385"/>
      <c r="K46" s="1385"/>
      <c r="L46" s="370"/>
      <c r="M46" s="1773">
        <v>1</v>
      </c>
      <c r="N46" s="753">
        <v>1</v>
      </c>
      <c r="O46" s="2168">
        <v>1</v>
      </c>
      <c r="P46" s="2194">
        <v>0.63600000000000001</v>
      </c>
      <c r="Q46" s="2193">
        <v>1</v>
      </c>
      <c r="R46" s="2193">
        <v>0.93300000000000005</v>
      </c>
    </row>
    <row r="47" spans="1:19" ht="15.75" hidden="1" customHeight="1" x14ac:dyDescent="0.25">
      <c r="A47" s="2502"/>
      <c r="B47" s="1530" t="s">
        <v>295</v>
      </c>
      <c r="C47" s="242" t="s">
        <v>306</v>
      </c>
      <c r="D47" s="385" t="s">
        <v>297</v>
      </c>
      <c r="E47" s="1788"/>
      <c r="F47" s="1910"/>
      <c r="G47" s="1789"/>
      <c r="H47" s="1771"/>
      <c r="I47" s="1771"/>
      <c r="J47" s="1787"/>
      <c r="K47" s="1787"/>
      <c r="L47" s="1771"/>
      <c r="M47" s="1856"/>
      <c r="N47" s="1553"/>
      <c r="O47" s="2169"/>
      <c r="P47" s="82"/>
      <c r="Q47" s="82"/>
      <c r="R47" s="82"/>
    </row>
    <row r="48" spans="1:19" s="42" customFormat="1" ht="15.75" hidden="1" customHeight="1" x14ac:dyDescent="0.25">
      <c r="A48" s="2502"/>
      <c r="B48" s="1530" t="s">
        <v>295</v>
      </c>
      <c r="C48" s="242" t="s">
        <v>344</v>
      </c>
      <c r="D48" s="385" t="s">
        <v>297</v>
      </c>
      <c r="E48" s="1791"/>
      <c r="F48" s="1910"/>
      <c r="G48" s="1792"/>
      <c r="H48" s="1756"/>
      <c r="I48" s="1756"/>
      <c r="J48" s="123"/>
      <c r="K48" s="123"/>
      <c r="L48" s="1756"/>
      <c r="M48" s="424"/>
      <c r="N48" s="65"/>
      <c r="O48" s="2169"/>
      <c r="P48" s="82"/>
      <c r="Q48" s="82"/>
      <c r="R48" s="82"/>
      <c r="S48" s="41"/>
    </row>
    <row r="49" spans="1:20" s="42" customFormat="1" ht="31.5" hidden="1" customHeight="1" x14ac:dyDescent="0.25">
      <c r="A49" s="2502"/>
      <c r="B49" s="1530" t="s">
        <v>359</v>
      </c>
      <c r="C49" s="246" t="s">
        <v>360</v>
      </c>
      <c r="D49" s="385" t="s">
        <v>357</v>
      </c>
      <c r="E49" s="1793">
        <v>0.32600000000000001</v>
      </c>
      <c r="F49" s="1911"/>
      <c r="G49" s="1792"/>
      <c r="H49" s="1756"/>
      <c r="I49" s="1756"/>
      <c r="J49" s="123"/>
      <c r="K49" s="123"/>
      <c r="L49" s="1756"/>
      <c r="M49" s="424"/>
      <c r="N49" s="65"/>
      <c r="O49" s="2169"/>
      <c r="P49" s="82"/>
      <c r="Q49" s="82"/>
      <c r="R49" s="82"/>
      <c r="S49" s="41"/>
    </row>
    <row r="50" spans="1:20" s="42" customFormat="1" ht="31.5" hidden="1" customHeight="1" x14ac:dyDescent="0.25">
      <c r="A50" s="2502"/>
      <c r="B50" s="1530" t="s">
        <v>359</v>
      </c>
      <c r="C50" s="246" t="s">
        <v>361</v>
      </c>
      <c r="D50" s="385" t="s">
        <v>357</v>
      </c>
      <c r="E50" s="1793">
        <v>0.29199999999999998</v>
      </c>
      <c r="F50" s="1911"/>
      <c r="G50" s="1792"/>
      <c r="H50" s="1756"/>
      <c r="I50" s="1756"/>
      <c r="J50" s="123"/>
      <c r="K50" s="123"/>
      <c r="L50" s="1756"/>
      <c r="M50" s="424"/>
      <c r="N50" s="65"/>
      <c r="O50" s="2169"/>
      <c r="P50" s="82"/>
      <c r="Q50" s="82"/>
      <c r="R50" s="82"/>
      <c r="S50" s="41"/>
    </row>
    <row r="51" spans="1:20" x14ac:dyDescent="0.25">
      <c r="A51" s="2502"/>
      <c r="B51" s="1530" t="s">
        <v>295</v>
      </c>
      <c r="C51" s="242" t="s">
        <v>307</v>
      </c>
      <c r="D51" s="385" t="s">
        <v>297</v>
      </c>
      <c r="E51" s="1788"/>
      <c r="F51" s="1911"/>
      <c r="G51" s="1789">
        <v>0</v>
      </c>
      <c r="H51" s="1771">
        <v>0</v>
      </c>
      <c r="I51" s="1771">
        <v>0</v>
      </c>
      <c r="J51" s="1787">
        <v>0</v>
      </c>
      <c r="K51" s="1787">
        <v>0</v>
      </c>
      <c r="L51" s="1771">
        <v>0</v>
      </c>
      <c r="M51" s="1787">
        <v>2</v>
      </c>
      <c r="N51" s="1771">
        <v>1</v>
      </c>
      <c r="O51" s="2167">
        <v>0</v>
      </c>
      <c r="P51" s="54">
        <v>0</v>
      </c>
      <c r="Q51" s="54">
        <v>0</v>
      </c>
      <c r="R51" s="54">
        <v>0</v>
      </c>
    </row>
    <row r="52" spans="1:20" ht="16.5" thickBot="1" x14ac:dyDescent="0.3">
      <c r="A52" s="2502"/>
      <c r="B52" s="1530" t="s">
        <v>295</v>
      </c>
      <c r="C52" s="242" t="s">
        <v>308</v>
      </c>
      <c r="D52" s="385" t="s">
        <v>297</v>
      </c>
      <c r="E52" s="268"/>
      <c r="F52" s="1912"/>
      <c r="G52" s="226">
        <v>0</v>
      </c>
      <c r="H52" s="96">
        <v>0</v>
      </c>
      <c r="I52" s="96">
        <v>0</v>
      </c>
      <c r="J52" s="119">
        <v>0</v>
      </c>
      <c r="K52" s="119">
        <v>0</v>
      </c>
      <c r="L52" s="96">
        <v>0</v>
      </c>
      <c r="M52" s="119">
        <v>2</v>
      </c>
      <c r="N52" s="96">
        <v>3</v>
      </c>
      <c r="O52" s="2165">
        <v>3</v>
      </c>
      <c r="P52" s="54">
        <v>3</v>
      </c>
      <c r="Q52" s="54">
        <v>3</v>
      </c>
      <c r="R52" s="54">
        <v>2</v>
      </c>
    </row>
    <row r="53" spans="1:20" ht="16.5" hidden="1" customHeight="1" x14ac:dyDescent="0.25">
      <c r="A53" s="2502"/>
      <c r="B53" s="652" t="s">
        <v>295</v>
      </c>
      <c r="C53" s="242" t="s">
        <v>309</v>
      </c>
      <c r="D53" s="391" t="s">
        <v>297</v>
      </c>
      <c r="E53" s="231" t="s">
        <v>195</v>
      </c>
      <c r="F53" s="1913" t="e">
        <f>F54/F55</f>
        <v>#REF!</v>
      </c>
      <c r="G53" s="169"/>
      <c r="H53" s="83"/>
      <c r="I53" s="83"/>
      <c r="J53" s="84"/>
      <c r="K53" s="84"/>
      <c r="L53" s="83"/>
      <c r="M53" s="84"/>
      <c r="N53" s="83"/>
      <c r="O53" s="84"/>
      <c r="P53" s="2100"/>
      <c r="Q53" s="2133"/>
      <c r="R53" s="2211"/>
    </row>
    <row r="54" spans="1:20" ht="16.5" hidden="1" customHeight="1" x14ac:dyDescent="0.25">
      <c r="A54" s="2502"/>
      <c r="B54" s="652" t="s">
        <v>295</v>
      </c>
      <c r="C54" s="242" t="s">
        <v>313</v>
      </c>
      <c r="D54" s="391" t="s">
        <v>297</v>
      </c>
      <c r="E54" s="1788"/>
      <c r="F54" s="1897" t="e">
        <f>SUM(#REF!)</f>
        <v>#REF!</v>
      </c>
      <c r="G54" s="1789"/>
      <c r="H54" s="1485"/>
      <c r="I54" s="1485"/>
      <c r="J54" s="1499"/>
      <c r="K54" s="1499"/>
      <c r="L54" s="1771"/>
      <c r="M54" s="1787"/>
      <c r="N54" s="1771"/>
      <c r="O54" s="2113"/>
      <c r="P54" s="2100"/>
      <c r="Q54" s="2133"/>
      <c r="R54" s="2211"/>
    </row>
    <row r="55" spans="1:20" ht="16.5" hidden="1" customHeight="1" x14ac:dyDescent="0.25">
      <c r="A55" s="2502"/>
      <c r="B55" s="652" t="s">
        <v>295</v>
      </c>
      <c r="C55" s="242" t="s">
        <v>314</v>
      </c>
      <c r="D55" s="391" t="s">
        <v>297</v>
      </c>
      <c r="E55" s="1788"/>
      <c r="F55" s="1897" t="e">
        <f>SUM(#REF!)</f>
        <v>#REF!</v>
      </c>
      <c r="G55" s="1789"/>
      <c r="H55" s="1485"/>
      <c r="I55" s="1485"/>
      <c r="J55" s="1499"/>
      <c r="K55" s="1499"/>
      <c r="L55" s="1771"/>
      <c r="M55" s="1787"/>
      <c r="N55" s="1771"/>
      <c r="O55" s="2113"/>
      <c r="P55" s="2100"/>
      <c r="Q55" s="2133"/>
      <c r="R55" s="2211"/>
    </row>
    <row r="56" spans="1:20" ht="16.5" hidden="1" customHeight="1" x14ac:dyDescent="0.25">
      <c r="A56" s="2502"/>
      <c r="B56" s="652" t="s">
        <v>295</v>
      </c>
      <c r="C56" s="242" t="s">
        <v>310</v>
      </c>
      <c r="D56" s="391" t="s">
        <v>297</v>
      </c>
      <c r="E56" s="1788" t="s">
        <v>196</v>
      </c>
      <c r="F56" s="1898"/>
      <c r="G56" s="229"/>
      <c r="H56" s="85"/>
      <c r="I56" s="85"/>
      <c r="J56" s="120"/>
      <c r="K56" s="120"/>
      <c r="L56" s="85"/>
      <c r="M56" s="120"/>
      <c r="N56" s="85"/>
      <c r="O56" s="120"/>
      <c r="P56" s="2100"/>
      <c r="Q56" s="2133"/>
      <c r="R56" s="2211"/>
    </row>
    <row r="57" spans="1:20" ht="16.5" customHeight="1" x14ac:dyDescent="0.25">
      <c r="A57" s="2502"/>
      <c r="B57" s="1530" t="s">
        <v>295</v>
      </c>
      <c r="C57" s="242" t="s">
        <v>594</v>
      </c>
      <c r="D57" s="239" t="s">
        <v>297</v>
      </c>
      <c r="E57" s="779" t="s">
        <v>565</v>
      </c>
      <c r="F57" s="1899"/>
      <c r="G57" s="1894"/>
      <c r="H57" s="1114"/>
      <c r="I57" s="1114"/>
      <c r="J57" s="1380"/>
      <c r="K57" s="1380"/>
      <c r="L57" s="1114"/>
      <c r="M57" s="1992">
        <v>0.85499999999999998</v>
      </c>
      <c r="N57" s="719">
        <v>0.82199999999999995</v>
      </c>
      <c r="O57" s="1992">
        <v>0.81499999999999995</v>
      </c>
      <c r="P57" s="81">
        <v>0.88500000000000001</v>
      </c>
      <c r="Q57" s="436">
        <v>0.92700000000000005</v>
      </c>
      <c r="R57" s="436">
        <v>0.94399999999999995</v>
      </c>
    </row>
    <row r="58" spans="1:20" ht="16.5" customHeight="1" x14ac:dyDescent="0.25">
      <c r="A58" s="2502"/>
      <c r="B58" s="1530" t="s">
        <v>295</v>
      </c>
      <c r="C58" s="242" t="s">
        <v>595</v>
      </c>
      <c r="D58" s="239" t="s">
        <v>297</v>
      </c>
      <c r="E58" s="779" t="s">
        <v>565</v>
      </c>
      <c r="F58" s="1896"/>
      <c r="G58" s="1797"/>
      <c r="H58" s="1808"/>
      <c r="I58" s="1808"/>
      <c r="J58" s="1795"/>
      <c r="K58" s="1795"/>
      <c r="L58" s="1808"/>
      <c r="M58" s="840">
        <v>0.82899999999999996</v>
      </c>
      <c r="N58" s="81">
        <v>0.78300000000000003</v>
      </c>
      <c r="O58" s="840">
        <v>0.78500000000000003</v>
      </c>
      <c r="P58" s="81">
        <v>0.85499999999999998</v>
      </c>
      <c r="Q58" s="436">
        <v>0.90300000000000002</v>
      </c>
      <c r="R58" s="436">
        <v>0.91300000000000003</v>
      </c>
    </row>
    <row r="59" spans="1:20" ht="16.5" customHeight="1" x14ac:dyDescent="0.25">
      <c r="A59" s="2502"/>
      <c r="B59" s="1775" t="s">
        <v>295</v>
      </c>
      <c r="C59" s="255" t="s">
        <v>679</v>
      </c>
      <c r="D59" s="239" t="s">
        <v>297</v>
      </c>
      <c r="E59" s="779" t="s">
        <v>565</v>
      </c>
      <c r="F59" s="1907"/>
      <c r="G59" s="1810"/>
      <c r="H59" s="178"/>
      <c r="I59" s="178"/>
      <c r="J59" s="1809"/>
      <c r="K59" s="1809"/>
      <c r="L59" s="1809"/>
      <c r="M59" s="370"/>
      <c r="N59" s="370"/>
      <c r="O59" s="840">
        <v>0.85</v>
      </c>
      <c r="P59" s="436">
        <v>0.90100000000000002</v>
      </c>
      <c r="Q59" s="436">
        <v>0.92200000000000004</v>
      </c>
      <c r="R59" s="436">
        <v>0.95199999999999996</v>
      </c>
    </row>
    <row r="60" spans="1:20" ht="16.5" customHeight="1" x14ac:dyDescent="0.25">
      <c r="A60" s="2502"/>
      <c r="B60" s="1775" t="s">
        <v>295</v>
      </c>
      <c r="C60" s="244" t="s">
        <v>669</v>
      </c>
      <c r="D60" s="238" t="s">
        <v>297</v>
      </c>
      <c r="E60" s="142"/>
      <c r="F60" s="1907"/>
      <c r="G60" s="1810"/>
      <c r="H60" s="178"/>
      <c r="I60" s="178"/>
      <c r="J60" s="1809"/>
      <c r="K60" s="1809"/>
      <c r="L60" s="1965">
        <v>498</v>
      </c>
      <c r="M60" s="537">
        <v>505</v>
      </c>
      <c r="N60" s="125">
        <v>587</v>
      </c>
      <c r="O60" s="2113">
        <v>402</v>
      </c>
      <c r="P60" s="2100">
        <v>267</v>
      </c>
      <c r="Q60" s="2133">
        <v>441</v>
      </c>
      <c r="R60" s="2211">
        <v>486</v>
      </c>
    </row>
    <row r="61" spans="1:20" ht="16.5" thickBot="1" x14ac:dyDescent="0.3">
      <c r="A61" s="2503"/>
      <c r="B61" s="151" t="s">
        <v>295</v>
      </c>
      <c r="C61" s="244" t="s">
        <v>668</v>
      </c>
      <c r="D61" s="386" t="s">
        <v>297</v>
      </c>
      <c r="E61" s="230"/>
      <c r="F61" s="1898"/>
      <c r="G61" s="1546"/>
      <c r="H61" s="1554"/>
      <c r="I61" s="1554"/>
      <c r="J61" s="1857"/>
      <c r="K61" s="1857"/>
      <c r="L61" s="913"/>
      <c r="M61" s="1074">
        <v>27</v>
      </c>
      <c r="N61" s="1812">
        <v>31</v>
      </c>
      <c r="O61" s="2170">
        <v>32</v>
      </c>
      <c r="P61" s="54">
        <v>33</v>
      </c>
      <c r="Q61" s="54">
        <v>34</v>
      </c>
      <c r="R61" s="54">
        <v>36</v>
      </c>
      <c r="T61" s="44"/>
    </row>
    <row r="62" spans="1:20" x14ac:dyDescent="0.25">
      <c r="A62" s="2511" t="s">
        <v>454</v>
      </c>
      <c r="B62" s="2514" t="s">
        <v>295</v>
      </c>
      <c r="C62" s="245" t="s">
        <v>362</v>
      </c>
      <c r="D62" s="2449" t="s">
        <v>297</v>
      </c>
      <c r="E62" s="492"/>
      <c r="F62" s="1972"/>
      <c r="G62" s="1191">
        <v>0.99</v>
      </c>
      <c r="H62" s="398">
        <v>0.97</v>
      </c>
      <c r="I62" s="398">
        <v>1.01</v>
      </c>
      <c r="J62" s="398">
        <v>0.98</v>
      </c>
      <c r="K62" s="398">
        <v>0.99</v>
      </c>
      <c r="L62" s="398">
        <v>1.03</v>
      </c>
      <c r="M62" s="398">
        <v>1.01</v>
      </c>
      <c r="N62" s="398">
        <v>1.04</v>
      </c>
      <c r="O62" s="2171">
        <v>1.04</v>
      </c>
      <c r="P62" s="2194">
        <v>1.07</v>
      </c>
      <c r="Q62" s="2194">
        <v>1.08</v>
      </c>
      <c r="R62" s="2194">
        <v>1.06</v>
      </c>
      <c r="T62" s="44"/>
    </row>
    <row r="63" spans="1:20" x14ac:dyDescent="0.25">
      <c r="A63" s="2512"/>
      <c r="B63" s="2507"/>
      <c r="C63" s="242" t="s">
        <v>364</v>
      </c>
      <c r="D63" s="2450"/>
      <c r="E63" s="142"/>
      <c r="F63" s="1802"/>
      <c r="G63" s="1229">
        <v>5.9</v>
      </c>
      <c r="H63" s="399">
        <v>5.9</v>
      </c>
      <c r="I63" s="399">
        <v>6.2</v>
      </c>
      <c r="J63" s="399">
        <v>6</v>
      </c>
      <c r="K63" s="399">
        <v>5.9</v>
      </c>
      <c r="L63" s="399">
        <v>6.3</v>
      </c>
      <c r="M63" s="399">
        <v>6</v>
      </c>
      <c r="N63" s="1756">
        <v>6.7</v>
      </c>
      <c r="O63" s="2172">
        <v>6.4</v>
      </c>
      <c r="P63" s="1996">
        <v>6.3</v>
      </c>
      <c r="Q63" s="1996">
        <v>5.7</v>
      </c>
      <c r="R63" s="2195">
        <v>6.3</v>
      </c>
      <c r="T63" s="44"/>
    </row>
    <row r="64" spans="1:20" x14ac:dyDescent="0.25">
      <c r="A64" s="2512"/>
      <c r="B64" s="2507"/>
      <c r="C64" s="99" t="s">
        <v>383</v>
      </c>
      <c r="D64" s="2450"/>
      <c r="E64" s="142"/>
      <c r="F64" s="1802"/>
      <c r="G64" s="1199">
        <v>0.5</v>
      </c>
      <c r="H64" s="163">
        <v>0</v>
      </c>
      <c r="I64" s="163">
        <v>0</v>
      </c>
      <c r="J64" s="163">
        <v>0</v>
      </c>
      <c r="K64" s="163">
        <v>0</v>
      </c>
      <c r="L64" s="163">
        <v>0</v>
      </c>
      <c r="M64" s="163">
        <v>0</v>
      </c>
      <c r="N64" s="163">
        <v>0</v>
      </c>
      <c r="O64" s="2173">
        <v>0</v>
      </c>
      <c r="P64" s="342">
        <v>1.5</v>
      </c>
      <c r="Q64" s="341">
        <v>0</v>
      </c>
      <c r="R64" s="341">
        <v>0</v>
      </c>
      <c r="T64" s="44"/>
    </row>
    <row r="65" spans="1:20" x14ac:dyDescent="0.25">
      <c r="A65" s="2512"/>
      <c r="B65" s="2507"/>
      <c r="C65" s="248" t="s">
        <v>384</v>
      </c>
      <c r="D65" s="2450"/>
      <c r="E65" s="142"/>
      <c r="F65" s="1802"/>
      <c r="G65" s="1193">
        <v>1</v>
      </c>
      <c r="H65" s="164">
        <v>2</v>
      </c>
      <c r="I65" s="164">
        <v>0.5</v>
      </c>
      <c r="J65" s="163">
        <v>0</v>
      </c>
      <c r="K65" s="168">
        <v>1</v>
      </c>
      <c r="L65" s="164">
        <v>0.5</v>
      </c>
      <c r="M65" s="168">
        <v>1</v>
      </c>
      <c r="N65" s="168">
        <v>1</v>
      </c>
      <c r="O65" s="2174">
        <v>1.5</v>
      </c>
      <c r="P65" s="344">
        <v>1</v>
      </c>
      <c r="Q65" s="342">
        <v>0.5</v>
      </c>
      <c r="R65" s="344">
        <v>1</v>
      </c>
      <c r="T65" s="44"/>
    </row>
    <row r="66" spans="1:20" x14ac:dyDescent="0.25">
      <c r="A66" s="2512"/>
      <c r="B66" s="2507"/>
      <c r="C66" s="248" t="s">
        <v>386</v>
      </c>
      <c r="D66" s="2450"/>
      <c r="E66" s="142"/>
      <c r="F66" s="1802"/>
      <c r="G66" s="1199">
        <v>0</v>
      </c>
      <c r="H66" s="163">
        <v>0</v>
      </c>
      <c r="I66" s="164">
        <v>1</v>
      </c>
      <c r="J66" s="164">
        <v>1</v>
      </c>
      <c r="K66" s="163">
        <v>0</v>
      </c>
      <c r="L66" s="167">
        <v>2</v>
      </c>
      <c r="M66" s="167">
        <v>2</v>
      </c>
      <c r="N66" s="164">
        <v>1</v>
      </c>
      <c r="O66" s="2174">
        <v>3</v>
      </c>
      <c r="P66" s="344">
        <v>1.5</v>
      </c>
      <c r="Q66" s="342">
        <v>1</v>
      </c>
      <c r="R66" s="344">
        <v>1.5</v>
      </c>
      <c r="T66" s="44"/>
    </row>
    <row r="67" spans="1:20" x14ac:dyDescent="0.25">
      <c r="A67" s="2512"/>
      <c r="B67" s="2507"/>
      <c r="C67" s="248" t="s">
        <v>387</v>
      </c>
      <c r="D67" s="2450"/>
      <c r="E67" s="142"/>
      <c r="F67" s="1802"/>
      <c r="G67" s="1195">
        <v>1.5</v>
      </c>
      <c r="H67" s="168">
        <v>1.5</v>
      </c>
      <c r="I67" s="164">
        <v>1</v>
      </c>
      <c r="J67" s="168">
        <v>2</v>
      </c>
      <c r="K67" s="168">
        <v>1.5</v>
      </c>
      <c r="L67" s="168">
        <v>1.5</v>
      </c>
      <c r="M67" s="164">
        <v>0.5</v>
      </c>
      <c r="N67" s="1762">
        <v>1.5</v>
      </c>
      <c r="O67" s="2175">
        <v>1.5</v>
      </c>
      <c r="P67" s="344">
        <v>1.5</v>
      </c>
      <c r="Q67" s="344">
        <v>1.5</v>
      </c>
      <c r="R67" s="344">
        <v>1.5</v>
      </c>
      <c r="T67" s="44"/>
    </row>
    <row r="68" spans="1:20" ht="16.5" thickBot="1" x14ac:dyDescent="0.3">
      <c r="A68" s="2513"/>
      <c r="B68" s="2508"/>
      <c r="C68" s="287" t="s">
        <v>426</v>
      </c>
      <c r="D68" s="2451"/>
      <c r="E68" s="498"/>
      <c r="F68" s="1803"/>
      <c r="G68" s="1200">
        <v>3</v>
      </c>
      <c r="H68" s="170">
        <v>3.5</v>
      </c>
      <c r="I68" s="170">
        <v>2.5</v>
      </c>
      <c r="J68" s="170">
        <v>3</v>
      </c>
      <c r="K68" s="1189">
        <v>2.5</v>
      </c>
      <c r="L68" s="1189">
        <v>4</v>
      </c>
      <c r="M68" s="1189">
        <v>3.5</v>
      </c>
      <c r="N68" s="172">
        <v>3.5</v>
      </c>
      <c r="O68" s="2176">
        <v>6</v>
      </c>
      <c r="P68" s="342">
        <v>5.5</v>
      </c>
      <c r="Q68" s="342">
        <v>3</v>
      </c>
      <c r="R68" s="342">
        <v>4</v>
      </c>
      <c r="T68" s="44"/>
    </row>
    <row r="69" spans="1:20" x14ac:dyDescent="0.25">
      <c r="A69" s="2438" t="s">
        <v>436</v>
      </c>
      <c r="B69" s="2514" t="s">
        <v>295</v>
      </c>
      <c r="C69" s="245" t="s">
        <v>362</v>
      </c>
      <c r="D69" s="2449" t="s">
        <v>297</v>
      </c>
      <c r="E69" s="2515"/>
      <c r="F69" s="2519"/>
      <c r="G69" s="1995">
        <v>0.98</v>
      </c>
      <c r="H69" s="954">
        <v>1.25</v>
      </c>
      <c r="I69" s="954">
        <v>1.1299999999999999</v>
      </c>
      <c r="J69" s="1174">
        <v>1.18</v>
      </c>
      <c r="K69" s="821">
        <v>1.1299999999999999</v>
      </c>
      <c r="L69" s="821">
        <v>1.1200000000000001</v>
      </c>
      <c r="M69" s="821">
        <v>1.31</v>
      </c>
      <c r="N69" s="959">
        <v>0.94</v>
      </c>
      <c r="O69" s="2177">
        <v>0.92</v>
      </c>
      <c r="P69" s="2194">
        <v>0.98</v>
      </c>
      <c r="Q69" s="2193">
        <v>1.02</v>
      </c>
      <c r="R69" s="2193">
        <v>1.03</v>
      </c>
      <c r="T69" s="44"/>
    </row>
    <row r="70" spans="1:20" x14ac:dyDescent="0.25">
      <c r="A70" s="2439"/>
      <c r="B70" s="2507"/>
      <c r="C70" s="242" t="s">
        <v>364</v>
      </c>
      <c r="D70" s="2450"/>
      <c r="E70" s="2509"/>
      <c r="F70" s="2520"/>
      <c r="G70" s="1978">
        <v>5.7</v>
      </c>
      <c r="H70" s="399">
        <v>6.8</v>
      </c>
      <c r="I70" s="399">
        <v>6.3</v>
      </c>
      <c r="J70" s="817">
        <v>6.7</v>
      </c>
      <c r="K70" s="399">
        <v>6.5</v>
      </c>
      <c r="L70" s="399">
        <v>6.6</v>
      </c>
      <c r="M70" s="399">
        <v>6.3</v>
      </c>
      <c r="N70" s="1860">
        <v>6.2</v>
      </c>
      <c r="O70" s="2167">
        <v>5.7</v>
      </c>
      <c r="P70" s="54">
        <v>5.6</v>
      </c>
      <c r="Q70" s="54">
        <v>5.2</v>
      </c>
      <c r="R70" s="528">
        <v>5.8</v>
      </c>
      <c r="T70" s="44"/>
    </row>
    <row r="71" spans="1:20" x14ac:dyDescent="0.25">
      <c r="A71" s="2439"/>
      <c r="B71" s="2507"/>
      <c r="C71" s="99" t="s">
        <v>383</v>
      </c>
      <c r="D71" s="2450"/>
      <c r="E71" s="2509"/>
      <c r="F71" s="2520"/>
      <c r="G71" s="1981">
        <v>0.5</v>
      </c>
      <c r="H71" s="163">
        <v>0</v>
      </c>
      <c r="I71" s="163">
        <v>0</v>
      </c>
      <c r="J71" s="554">
        <v>0.5</v>
      </c>
      <c r="K71" s="163">
        <v>0</v>
      </c>
      <c r="L71" s="163">
        <v>0</v>
      </c>
      <c r="M71" s="167">
        <v>0</v>
      </c>
      <c r="N71" s="163">
        <v>0</v>
      </c>
      <c r="O71" s="2173">
        <v>0</v>
      </c>
      <c r="P71" s="341">
        <v>0.5</v>
      </c>
      <c r="Q71" s="341">
        <v>0</v>
      </c>
      <c r="R71" s="341">
        <v>0</v>
      </c>
      <c r="T71" s="44"/>
    </row>
    <row r="72" spans="1:20" x14ac:dyDescent="0.25">
      <c r="A72" s="2439"/>
      <c r="B72" s="2507"/>
      <c r="C72" s="248" t="s">
        <v>384</v>
      </c>
      <c r="D72" s="2450"/>
      <c r="E72" s="2509"/>
      <c r="F72" s="2520"/>
      <c r="G72" s="1980">
        <v>1</v>
      </c>
      <c r="H72" s="163">
        <v>0</v>
      </c>
      <c r="I72" s="168">
        <v>1</v>
      </c>
      <c r="J72" s="554">
        <v>0</v>
      </c>
      <c r="K72" s="163">
        <v>0</v>
      </c>
      <c r="L72" s="163">
        <v>0</v>
      </c>
      <c r="M72" s="168">
        <v>1</v>
      </c>
      <c r="N72" s="164">
        <v>0.5</v>
      </c>
      <c r="O72" s="2174">
        <v>2.5</v>
      </c>
      <c r="P72" s="343">
        <v>1.5</v>
      </c>
      <c r="Q72" s="342">
        <v>0.5</v>
      </c>
      <c r="R72" s="343">
        <v>1.5</v>
      </c>
      <c r="T72" s="44"/>
    </row>
    <row r="73" spans="1:20" x14ac:dyDescent="0.25">
      <c r="A73" s="2439"/>
      <c r="B73" s="2507"/>
      <c r="C73" s="248" t="s">
        <v>386</v>
      </c>
      <c r="D73" s="2450"/>
      <c r="E73" s="2509"/>
      <c r="F73" s="2520"/>
      <c r="G73" s="1980">
        <v>1</v>
      </c>
      <c r="H73" s="163">
        <v>0</v>
      </c>
      <c r="I73" s="163">
        <v>0</v>
      </c>
      <c r="J73" s="556">
        <v>1</v>
      </c>
      <c r="K73" s="168">
        <v>1.5</v>
      </c>
      <c r="L73" s="163">
        <v>0</v>
      </c>
      <c r="M73" s="167">
        <v>4</v>
      </c>
      <c r="N73" s="163">
        <v>0</v>
      </c>
      <c r="O73" s="2178">
        <v>0.5</v>
      </c>
      <c r="P73" s="341">
        <v>0</v>
      </c>
      <c r="Q73" s="343">
        <v>2.5</v>
      </c>
      <c r="R73" s="341">
        <v>0</v>
      </c>
      <c r="T73" s="44"/>
    </row>
    <row r="74" spans="1:20" x14ac:dyDescent="0.25">
      <c r="A74" s="2439"/>
      <c r="B74" s="2507"/>
      <c r="C74" s="248" t="s">
        <v>387</v>
      </c>
      <c r="D74" s="2450"/>
      <c r="E74" s="2509"/>
      <c r="F74" s="2520"/>
      <c r="G74" s="1979">
        <v>1.5</v>
      </c>
      <c r="H74" s="167">
        <v>2.5</v>
      </c>
      <c r="I74" s="164">
        <v>1</v>
      </c>
      <c r="J74" s="1416">
        <v>2</v>
      </c>
      <c r="K74" s="168">
        <v>1.5</v>
      </c>
      <c r="L74" s="167">
        <v>2.5</v>
      </c>
      <c r="M74" s="167">
        <v>2.5</v>
      </c>
      <c r="N74" s="167">
        <v>2.5</v>
      </c>
      <c r="O74" s="2175">
        <v>2</v>
      </c>
      <c r="P74" s="343">
        <v>2.5</v>
      </c>
      <c r="Q74" s="343">
        <v>2.5</v>
      </c>
      <c r="R74" s="343">
        <v>2.5</v>
      </c>
      <c r="T74" s="44"/>
    </row>
    <row r="75" spans="1:20" ht="16.5" thickBot="1" x14ac:dyDescent="0.3">
      <c r="A75" s="2484"/>
      <c r="B75" s="2508"/>
      <c r="C75" s="287" t="s">
        <v>426</v>
      </c>
      <c r="D75" s="2451"/>
      <c r="E75" s="2510"/>
      <c r="F75" s="2521"/>
      <c r="G75" s="1997">
        <v>4</v>
      </c>
      <c r="H75" s="1189">
        <v>2.5</v>
      </c>
      <c r="I75" s="1446">
        <v>2</v>
      </c>
      <c r="J75" s="1197">
        <v>3.5</v>
      </c>
      <c r="K75" s="164">
        <v>3</v>
      </c>
      <c r="L75" s="164">
        <v>2.5</v>
      </c>
      <c r="M75" s="168">
        <v>7.5</v>
      </c>
      <c r="N75" s="1189">
        <v>3</v>
      </c>
      <c r="O75" s="2179">
        <v>5</v>
      </c>
      <c r="P75" s="342">
        <v>4.5</v>
      </c>
      <c r="Q75" s="342">
        <v>5.5</v>
      </c>
      <c r="R75" s="342">
        <v>4</v>
      </c>
      <c r="T75" s="44"/>
    </row>
    <row r="76" spans="1:20" x14ac:dyDescent="0.25">
      <c r="A76" s="2511" t="s">
        <v>518</v>
      </c>
      <c r="B76" s="2522" t="s">
        <v>295</v>
      </c>
      <c r="C76" s="245" t="s">
        <v>362</v>
      </c>
      <c r="D76" s="2449" t="s">
        <v>297</v>
      </c>
      <c r="E76" s="1972"/>
      <c r="F76" s="1927"/>
      <c r="G76" s="1205">
        <v>1.1299999999999999</v>
      </c>
      <c r="H76" s="699">
        <v>1.08</v>
      </c>
      <c r="I76" s="357">
        <v>1.08</v>
      </c>
      <c r="J76" s="697">
        <v>1.1399999999999999</v>
      </c>
      <c r="K76" s="959">
        <v>1.1000000000000001</v>
      </c>
      <c r="L76" s="943">
        <v>1</v>
      </c>
      <c r="M76" s="951">
        <v>1.01</v>
      </c>
      <c r="N76" s="398">
        <v>1.02</v>
      </c>
      <c r="O76" s="2171">
        <v>1</v>
      </c>
      <c r="P76" s="2194">
        <v>1.07</v>
      </c>
      <c r="Q76" s="2194">
        <v>1.07</v>
      </c>
      <c r="R76" s="2193">
        <v>1.04</v>
      </c>
      <c r="T76" s="44"/>
    </row>
    <row r="77" spans="1:20" x14ac:dyDescent="0.25">
      <c r="A77" s="2512"/>
      <c r="B77" s="2523"/>
      <c r="C77" s="242" t="s">
        <v>364</v>
      </c>
      <c r="D77" s="2450"/>
      <c r="E77" s="1802"/>
      <c r="F77" s="1907"/>
      <c r="G77" s="1229">
        <v>6.9</v>
      </c>
      <c r="H77" s="817">
        <v>6.8</v>
      </c>
      <c r="I77" s="399">
        <v>6.6</v>
      </c>
      <c r="J77" s="817">
        <v>7</v>
      </c>
      <c r="K77" s="399">
        <v>7.1</v>
      </c>
      <c r="L77" s="817">
        <v>6.3</v>
      </c>
      <c r="M77" s="399">
        <v>5.4</v>
      </c>
      <c r="N77" s="399">
        <v>6.6</v>
      </c>
      <c r="O77" s="2180">
        <v>6.6</v>
      </c>
      <c r="P77" s="2195">
        <v>6.3</v>
      </c>
      <c r="Q77" s="2195">
        <v>5.7</v>
      </c>
      <c r="R77" s="2195">
        <v>6.1</v>
      </c>
      <c r="T77" s="44"/>
    </row>
    <row r="78" spans="1:20" x14ac:dyDescent="0.25">
      <c r="A78" s="2512"/>
      <c r="B78" s="2523"/>
      <c r="C78" s="99" t="s">
        <v>383</v>
      </c>
      <c r="D78" s="2450"/>
      <c r="E78" s="1802"/>
      <c r="F78" s="1907"/>
      <c r="G78" s="1193">
        <v>2</v>
      </c>
      <c r="H78" s="556">
        <v>1</v>
      </c>
      <c r="I78" s="164">
        <v>1.5</v>
      </c>
      <c r="J78" s="556">
        <v>2</v>
      </c>
      <c r="K78" s="164">
        <v>1</v>
      </c>
      <c r="L78" s="556">
        <v>1</v>
      </c>
      <c r="M78" s="164">
        <v>1</v>
      </c>
      <c r="N78" s="164">
        <v>1</v>
      </c>
      <c r="O78" s="2178">
        <v>1.5</v>
      </c>
      <c r="P78" s="344">
        <v>2.5</v>
      </c>
      <c r="Q78" s="342">
        <v>2</v>
      </c>
      <c r="R78" s="342">
        <v>2</v>
      </c>
      <c r="T78" s="44"/>
    </row>
    <row r="79" spans="1:20" x14ac:dyDescent="0.25">
      <c r="A79" s="2512"/>
      <c r="B79" s="2523"/>
      <c r="C79" s="248" t="s">
        <v>384</v>
      </c>
      <c r="D79" s="2450"/>
      <c r="E79" s="1802"/>
      <c r="F79" s="1907"/>
      <c r="G79" s="1199">
        <v>0</v>
      </c>
      <c r="H79" s="554">
        <v>0</v>
      </c>
      <c r="I79" s="163">
        <v>0</v>
      </c>
      <c r="J79" s="554">
        <v>0</v>
      </c>
      <c r="K79" s="164">
        <v>0.5</v>
      </c>
      <c r="L79" s="555">
        <v>1.5</v>
      </c>
      <c r="M79" s="168">
        <v>1</v>
      </c>
      <c r="N79" s="168">
        <v>1</v>
      </c>
      <c r="O79" s="2178">
        <v>0.5</v>
      </c>
      <c r="P79" s="343">
        <v>1.5</v>
      </c>
      <c r="Q79" s="343">
        <v>1.5</v>
      </c>
      <c r="R79" s="343">
        <v>1.5</v>
      </c>
      <c r="T79" s="44"/>
    </row>
    <row r="80" spans="1:20" x14ac:dyDescent="0.25">
      <c r="A80" s="2512"/>
      <c r="B80" s="2523"/>
      <c r="C80" s="248" t="s">
        <v>386</v>
      </c>
      <c r="D80" s="2450"/>
      <c r="E80" s="1802"/>
      <c r="F80" s="1907"/>
      <c r="G80" s="1193">
        <v>1</v>
      </c>
      <c r="H80" s="554">
        <v>0</v>
      </c>
      <c r="I80" s="163">
        <v>0</v>
      </c>
      <c r="J80" s="554">
        <v>0</v>
      </c>
      <c r="K80" s="163">
        <v>0</v>
      </c>
      <c r="L80" s="557">
        <v>2</v>
      </c>
      <c r="M80" s="164">
        <v>1</v>
      </c>
      <c r="N80" s="164">
        <v>1</v>
      </c>
      <c r="O80" s="2178">
        <v>1</v>
      </c>
      <c r="P80" s="343">
        <v>2</v>
      </c>
      <c r="Q80" s="343">
        <v>2</v>
      </c>
      <c r="R80" s="343">
        <v>2</v>
      </c>
      <c r="T80" s="44"/>
    </row>
    <row r="81" spans="1:20" x14ac:dyDescent="0.25">
      <c r="A81" s="2512"/>
      <c r="B81" s="2523"/>
      <c r="C81" s="248" t="s">
        <v>387</v>
      </c>
      <c r="D81" s="2450"/>
      <c r="E81" s="1802"/>
      <c r="F81" s="1907"/>
      <c r="G81" s="1194">
        <v>3.5</v>
      </c>
      <c r="H81" s="555">
        <v>1.5</v>
      </c>
      <c r="I81" s="167">
        <v>2.5</v>
      </c>
      <c r="J81" s="555">
        <v>2</v>
      </c>
      <c r="K81" s="168">
        <v>2</v>
      </c>
      <c r="L81" s="555">
        <v>2</v>
      </c>
      <c r="M81" s="167">
        <v>2.5</v>
      </c>
      <c r="N81" s="168">
        <v>1.5</v>
      </c>
      <c r="O81" s="2174">
        <v>2.5</v>
      </c>
      <c r="P81" s="343">
        <v>3</v>
      </c>
      <c r="Q81" s="344">
        <v>1.5</v>
      </c>
      <c r="R81" s="343">
        <v>3</v>
      </c>
      <c r="T81" s="44"/>
    </row>
    <row r="82" spans="1:20" ht="16.5" thickBot="1" x14ac:dyDescent="0.3">
      <c r="A82" s="2513"/>
      <c r="B82" s="2524"/>
      <c r="C82" s="287" t="s">
        <v>426</v>
      </c>
      <c r="D82" s="2451"/>
      <c r="E82" s="1803"/>
      <c r="F82" s="1953"/>
      <c r="G82" s="1970">
        <v>6.5</v>
      </c>
      <c r="H82" s="1197">
        <v>2.5</v>
      </c>
      <c r="I82" s="1189">
        <v>4</v>
      </c>
      <c r="J82" s="1197">
        <v>4</v>
      </c>
      <c r="K82" s="1189">
        <v>3.5</v>
      </c>
      <c r="L82" s="1197">
        <v>6.5</v>
      </c>
      <c r="M82" s="1189">
        <v>5.5</v>
      </c>
      <c r="N82" s="1189">
        <v>4.5</v>
      </c>
      <c r="O82" s="2179">
        <v>5.5</v>
      </c>
      <c r="P82" s="344">
        <v>9</v>
      </c>
      <c r="Q82" s="344">
        <v>7</v>
      </c>
      <c r="R82" s="344">
        <v>8.5</v>
      </c>
      <c r="T82" s="44"/>
    </row>
    <row r="83" spans="1:20" s="46" customFormat="1" ht="15.75" customHeight="1" x14ac:dyDescent="0.25">
      <c r="A83" s="2439" t="s">
        <v>440</v>
      </c>
      <c r="B83" s="2507" t="s">
        <v>295</v>
      </c>
      <c r="C83" s="241" t="s">
        <v>362</v>
      </c>
      <c r="D83" s="2450" t="s">
        <v>297</v>
      </c>
      <c r="E83" s="2509"/>
      <c r="F83" s="2520"/>
      <c r="G83" s="1198">
        <v>0.93</v>
      </c>
      <c r="H83" s="398">
        <v>1</v>
      </c>
      <c r="I83" s="398">
        <v>0.98</v>
      </c>
      <c r="J83" s="699">
        <v>0.93</v>
      </c>
      <c r="K83" s="398">
        <v>0.95</v>
      </c>
      <c r="L83" s="398">
        <v>1</v>
      </c>
      <c r="M83" s="398">
        <v>0.96</v>
      </c>
      <c r="N83" s="398">
        <v>1.04</v>
      </c>
      <c r="O83" s="611">
        <v>1.01</v>
      </c>
      <c r="P83" s="820">
        <v>1.07</v>
      </c>
      <c r="Q83" s="753">
        <v>1</v>
      </c>
      <c r="R83" s="753">
        <v>1</v>
      </c>
      <c r="S83" s="41"/>
    </row>
    <row r="84" spans="1:20" s="46" customFormat="1" ht="15.75" customHeight="1" x14ac:dyDescent="0.25">
      <c r="A84" s="2439"/>
      <c r="B84" s="2507"/>
      <c r="C84" s="242" t="s">
        <v>364</v>
      </c>
      <c r="D84" s="2450"/>
      <c r="E84" s="2509"/>
      <c r="F84" s="2520"/>
      <c r="G84" s="1229">
        <v>7.6</v>
      </c>
      <c r="H84" s="399">
        <v>7.7</v>
      </c>
      <c r="I84" s="399">
        <v>7.5</v>
      </c>
      <c r="J84" s="817">
        <v>7.3</v>
      </c>
      <c r="K84" s="399">
        <v>7.8</v>
      </c>
      <c r="L84" s="399">
        <v>6.3</v>
      </c>
      <c r="M84" s="399">
        <v>7</v>
      </c>
      <c r="N84" s="399">
        <v>8.9</v>
      </c>
      <c r="O84" s="2113">
        <v>7.9</v>
      </c>
      <c r="P84" s="2100">
        <v>8.6</v>
      </c>
      <c r="Q84" s="2133">
        <v>7.3</v>
      </c>
      <c r="R84" s="2279">
        <v>8</v>
      </c>
      <c r="S84" s="41"/>
    </row>
    <row r="85" spans="1:20" s="46" customFormat="1" ht="15.75" customHeight="1" x14ac:dyDescent="0.25">
      <c r="A85" s="2439"/>
      <c r="B85" s="2507"/>
      <c r="C85" s="99" t="s">
        <v>383</v>
      </c>
      <c r="D85" s="2450"/>
      <c r="E85" s="2509"/>
      <c r="F85" s="2520"/>
      <c r="G85" s="1195">
        <v>2.5</v>
      </c>
      <c r="H85" s="164">
        <v>1</v>
      </c>
      <c r="I85" s="164">
        <v>1</v>
      </c>
      <c r="J85" s="556">
        <v>2</v>
      </c>
      <c r="K85" s="164">
        <v>1.5</v>
      </c>
      <c r="L85" s="164">
        <v>1</v>
      </c>
      <c r="M85" s="164">
        <v>2</v>
      </c>
      <c r="N85" s="164">
        <v>2</v>
      </c>
      <c r="O85" s="578">
        <v>1.5</v>
      </c>
      <c r="P85" s="2101">
        <v>2.5</v>
      </c>
      <c r="Q85" s="2147">
        <v>1.5</v>
      </c>
      <c r="R85" s="2284">
        <v>1.5</v>
      </c>
      <c r="S85" s="41"/>
    </row>
    <row r="86" spans="1:20" s="46" customFormat="1" ht="15.75" customHeight="1" x14ac:dyDescent="0.25">
      <c r="A86" s="2439"/>
      <c r="B86" s="2507"/>
      <c r="C86" s="248" t="s">
        <v>384</v>
      </c>
      <c r="D86" s="2450"/>
      <c r="E86" s="2509"/>
      <c r="F86" s="2520"/>
      <c r="G86" s="1195">
        <v>1.5</v>
      </c>
      <c r="H86" s="164">
        <v>2</v>
      </c>
      <c r="I86" s="163">
        <v>0</v>
      </c>
      <c r="J86" s="557">
        <v>2</v>
      </c>
      <c r="K86" s="167">
        <v>2</v>
      </c>
      <c r="L86" s="167">
        <v>1.5</v>
      </c>
      <c r="M86" s="164">
        <v>0.5</v>
      </c>
      <c r="N86" s="167">
        <v>2.5</v>
      </c>
      <c r="O86" s="555">
        <v>1</v>
      </c>
      <c r="P86" s="168">
        <v>1</v>
      </c>
      <c r="Q86" s="164">
        <v>0.5</v>
      </c>
      <c r="R86" s="168">
        <v>1</v>
      </c>
      <c r="S86" s="41"/>
    </row>
    <row r="87" spans="1:20" s="46" customFormat="1" ht="15.75" customHeight="1" x14ac:dyDescent="0.25">
      <c r="A87" s="2439"/>
      <c r="B87" s="2507"/>
      <c r="C87" s="248" t="s">
        <v>386</v>
      </c>
      <c r="D87" s="2450"/>
      <c r="E87" s="2509"/>
      <c r="F87" s="2520"/>
      <c r="G87" s="1193">
        <v>1</v>
      </c>
      <c r="H87" s="164">
        <v>0.5</v>
      </c>
      <c r="I87" s="164">
        <v>0.5</v>
      </c>
      <c r="J87" s="557">
        <v>2</v>
      </c>
      <c r="K87" s="163">
        <v>0</v>
      </c>
      <c r="L87" s="167">
        <v>2</v>
      </c>
      <c r="M87" s="164">
        <v>1</v>
      </c>
      <c r="N87" s="163">
        <v>0</v>
      </c>
      <c r="O87" s="556">
        <v>0.5</v>
      </c>
      <c r="P87" s="163">
        <v>0</v>
      </c>
      <c r="Q87" s="167">
        <v>2</v>
      </c>
      <c r="R87" s="163">
        <v>0</v>
      </c>
      <c r="S87" s="41"/>
    </row>
    <row r="88" spans="1:20" s="46" customFormat="1" ht="15.75" customHeight="1" x14ac:dyDescent="0.25">
      <c r="A88" s="2439"/>
      <c r="B88" s="2507"/>
      <c r="C88" s="248" t="s">
        <v>387</v>
      </c>
      <c r="D88" s="2450"/>
      <c r="E88" s="2509"/>
      <c r="F88" s="2520"/>
      <c r="G88" s="1195">
        <v>1.5</v>
      </c>
      <c r="H88" s="168">
        <v>2</v>
      </c>
      <c r="I88" s="168">
        <v>2</v>
      </c>
      <c r="J88" s="555">
        <v>2</v>
      </c>
      <c r="K88" s="168">
        <v>2</v>
      </c>
      <c r="L88" s="168">
        <v>2</v>
      </c>
      <c r="M88" s="168">
        <v>2</v>
      </c>
      <c r="N88" s="168">
        <v>2</v>
      </c>
      <c r="O88" s="555">
        <v>2</v>
      </c>
      <c r="P88" s="168">
        <v>2</v>
      </c>
      <c r="Q88" s="168">
        <v>1.5</v>
      </c>
      <c r="R88" s="168">
        <v>2</v>
      </c>
      <c r="S88" s="41"/>
    </row>
    <row r="89" spans="1:20" s="46" customFormat="1" ht="16.5" customHeight="1" thickBot="1" x14ac:dyDescent="0.3">
      <c r="A89" s="2484"/>
      <c r="B89" s="2508"/>
      <c r="C89" s="287" t="s">
        <v>426</v>
      </c>
      <c r="D89" s="2451"/>
      <c r="E89" s="2510"/>
      <c r="F89" s="2521"/>
      <c r="G89" s="1196">
        <v>6.5</v>
      </c>
      <c r="H89" s="170">
        <v>5.5</v>
      </c>
      <c r="I89" s="170">
        <v>3.5</v>
      </c>
      <c r="J89" s="831">
        <v>8</v>
      </c>
      <c r="K89" s="170">
        <v>5.5</v>
      </c>
      <c r="L89" s="170">
        <v>6.5</v>
      </c>
      <c r="M89" s="170">
        <v>5.5</v>
      </c>
      <c r="N89" s="170">
        <v>6.5</v>
      </c>
      <c r="O89" s="830">
        <v>5</v>
      </c>
      <c r="P89" s="164">
        <v>5.5</v>
      </c>
      <c r="Q89" s="164">
        <v>5.5</v>
      </c>
      <c r="R89" s="164">
        <v>4.5</v>
      </c>
      <c r="S89" s="41"/>
    </row>
    <row r="90" spans="1:20" ht="15.75" customHeight="1" x14ac:dyDescent="0.25">
      <c r="A90" s="2438" t="s">
        <v>439</v>
      </c>
      <c r="B90" s="2516" t="s">
        <v>295</v>
      </c>
      <c r="C90" s="253" t="s">
        <v>362</v>
      </c>
      <c r="D90" s="2449" t="s">
        <v>297</v>
      </c>
      <c r="E90" s="2509"/>
      <c r="F90" s="2519"/>
      <c r="G90" s="1191">
        <v>1.03</v>
      </c>
      <c r="H90" s="398">
        <v>1.04</v>
      </c>
      <c r="I90" s="398">
        <v>1.01</v>
      </c>
      <c r="J90" s="611">
        <v>1.05</v>
      </c>
      <c r="K90" s="398">
        <v>1.05</v>
      </c>
      <c r="L90" s="398">
        <v>1.02</v>
      </c>
      <c r="M90" s="357">
        <v>1.0900000000000001</v>
      </c>
      <c r="N90" s="357">
        <v>0.9</v>
      </c>
      <c r="O90" s="699">
        <v>1.0900000000000001</v>
      </c>
      <c r="P90" s="820">
        <v>1.05</v>
      </c>
      <c r="Q90" s="753">
        <v>1.04</v>
      </c>
      <c r="R90" s="753">
        <v>1.04</v>
      </c>
    </row>
    <row r="91" spans="1:20" ht="15.75" customHeight="1" x14ac:dyDescent="0.25">
      <c r="A91" s="2439"/>
      <c r="B91" s="2517"/>
      <c r="C91" s="251" t="s">
        <v>364</v>
      </c>
      <c r="D91" s="2450"/>
      <c r="E91" s="2509"/>
      <c r="F91" s="2520"/>
      <c r="G91" s="1229">
        <v>7.9</v>
      </c>
      <c r="H91" s="399">
        <v>8</v>
      </c>
      <c r="I91" s="399">
        <v>7.9</v>
      </c>
      <c r="J91" s="817">
        <v>7.9</v>
      </c>
      <c r="K91" s="399">
        <v>10.3</v>
      </c>
      <c r="L91" s="399">
        <v>8.4</v>
      </c>
      <c r="M91" s="399">
        <v>8.6999999999999993</v>
      </c>
      <c r="N91" s="399">
        <v>7.8</v>
      </c>
      <c r="O91" s="2113">
        <v>8.4</v>
      </c>
      <c r="P91" s="2100">
        <v>8.1</v>
      </c>
      <c r="Q91" s="2133">
        <v>7.2</v>
      </c>
      <c r="R91" s="2279">
        <v>8</v>
      </c>
    </row>
    <row r="92" spans="1:20" ht="15.75" customHeight="1" x14ac:dyDescent="0.25">
      <c r="A92" s="2439"/>
      <c r="B92" s="2517"/>
      <c r="C92" s="612" t="s">
        <v>383</v>
      </c>
      <c r="D92" s="2450"/>
      <c r="E92" s="2509"/>
      <c r="F92" s="2520"/>
      <c r="G92" s="1199">
        <v>0.5</v>
      </c>
      <c r="H92" s="164">
        <v>1.5</v>
      </c>
      <c r="I92" s="163">
        <v>0.5</v>
      </c>
      <c r="J92" s="554">
        <v>0</v>
      </c>
      <c r="K92" s="164">
        <v>1</v>
      </c>
      <c r="L92" s="164">
        <v>0.5</v>
      </c>
      <c r="M92" s="164">
        <v>1.5</v>
      </c>
      <c r="N92" s="168">
        <v>2.5</v>
      </c>
      <c r="O92" s="2102">
        <v>3.5</v>
      </c>
      <c r="P92" s="2107">
        <v>4.5</v>
      </c>
      <c r="Q92" s="2130">
        <v>3</v>
      </c>
      <c r="R92" s="2280">
        <v>5</v>
      </c>
    </row>
    <row r="93" spans="1:20" ht="15.75" customHeight="1" x14ac:dyDescent="0.25">
      <c r="A93" s="2439"/>
      <c r="B93" s="2517"/>
      <c r="C93" s="1341" t="s">
        <v>384</v>
      </c>
      <c r="D93" s="2450"/>
      <c r="E93" s="2509"/>
      <c r="F93" s="2520"/>
      <c r="G93" s="1193">
        <v>1</v>
      </c>
      <c r="H93" s="163">
        <v>0.5</v>
      </c>
      <c r="I93" s="163">
        <v>0</v>
      </c>
      <c r="J93" s="554">
        <v>0</v>
      </c>
      <c r="K93" s="167">
        <v>2</v>
      </c>
      <c r="L93" s="168">
        <v>1</v>
      </c>
      <c r="M93" s="164">
        <v>0.5</v>
      </c>
      <c r="N93" s="164">
        <v>0.5</v>
      </c>
      <c r="O93" s="2108">
        <v>2.5</v>
      </c>
      <c r="P93" s="2107">
        <v>2.5</v>
      </c>
      <c r="Q93" s="2129">
        <v>2.5</v>
      </c>
      <c r="R93" s="2280">
        <v>2.5</v>
      </c>
    </row>
    <row r="94" spans="1:20" ht="15.75" customHeight="1" x14ac:dyDescent="0.25">
      <c r="A94" s="2439"/>
      <c r="B94" s="2517"/>
      <c r="C94" s="1341" t="s">
        <v>386</v>
      </c>
      <c r="D94" s="2450"/>
      <c r="E94" s="2509"/>
      <c r="F94" s="2520"/>
      <c r="G94" s="1193">
        <v>1</v>
      </c>
      <c r="H94" s="164">
        <v>1</v>
      </c>
      <c r="I94" s="167">
        <v>2.5</v>
      </c>
      <c r="J94" s="556">
        <v>1</v>
      </c>
      <c r="K94" s="164">
        <v>1</v>
      </c>
      <c r="L94" s="167">
        <v>3</v>
      </c>
      <c r="M94" s="167">
        <v>3</v>
      </c>
      <c r="N94" s="167">
        <v>3</v>
      </c>
      <c r="O94" s="556">
        <v>1</v>
      </c>
      <c r="P94" s="167">
        <v>2</v>
      </c>
      <c r="Q94" s="164">
        <v>1</v>
      </c>
      <c r="R94" s="167">
        <v>2</v>
      </c>
    </row>
    <row r="95" spans="1:20" ht="15.75" customHeight="1" x14ac:dyDescent="0.25">
      <c r="A95" s="2439"/>
      <c r="B95" s="2517"/>
      <c r="C95" s="1341" t="s">
        <v>387</v>
      </c>
      <c r="D95" s="2450"/>
      <c r="E95" s="2509"/>
      <c r="F95" s="2520"/>
      <c r="G95" s="1195">
        <v>2</v>
      </c>
      <c r="H95" s="168">
        <v>2</v>
      </c>
      <c r="I95" s="164">
        <v>1</v>
      </c>
      <c r="J95" s="555">
        <v>2</v>
      </c>
      <c r="K95" s="168">
        <v>1.5</v>
      </c>
      <c r="L95" s="167">
        <v>2.5</v>
      </c>
      <c r="M95" s="168">
        <v>2</v>
      </c>
      <c r="N95" s="164">
        <v>1</v>
      </c>
      <c r="O95" s="2102">
        <v>1.5</v>
      </c>
      <c r="P95" s="2126">
        <v>1</v>
      </c>
      <c r="Q95" s="2130">
        <v>1.5</v>
      </c>
      <c r="R95" s="2284">
        <v>1</v>
      </c>
    </row>
    <row r="96" spans="1:20" ht="16.5" customHeight="1" thickBot="1" x14ac:dyDescent="0.3">
      <c r="A96" s="2484"/>
      <c r="B96" s="2518"/>
      <c r="C96" s="1342" t="s">
        <v>426</v>
      </c>
      <c r="D96" s="2451"/>
      <c r="E96" s="2510"/>
      <c r="F96" s="2521"/>
      <c r="G96" s="1200">
        <v>4.5</v>
      </c>
      <c r="H96" s="170">
        <v>5</v>
      </c>
      <c r="I96" s="170">
        <v>4</v>
      </c>
      <c r="J96" s="830">
        <v>3</v>
      </c>
      <c r="K96" s="170">
        <v>5.5</v>
      </c>
      <c r="L96" s="173">
        <v>7</v>
      </c>
      <c r="M96" s="173">
        <v>7</v>
      </c>
      <c r="N96" s="173">
        <v>7</v>
      </c>
      <c r="O96" s="2103">
        <v>8.5</v>
      </c>
      <c r="P96" s="2101">
        <v>10</v>
      </c>
      <c r="Q96" s="2130">
        <v>8</v>
      </c>
      <c r="R96" s="2277">
        <v>10.5</v>
      </c>
    </row>
    <row r="97" spans="1:18" ht="15.75" customHeight="1" x14ac:dyDescent="0.25">
      <c r="A97" s="2511" t="s">
        <v>536</v>
      </c>
      <c r="B97" s="2514" t="s">
        <v>295</v>
      </c>
      <c r="C97" s="245" t="s">
        <v>362</v>
      </c>
      <c r="D97" s="2449" t="s">
        <v>297</v>
      </c>
      <c r="E97" s="2515"/>
      <c r="F97" s="2520"/>
      <c r="G97" s="2071">
        <v>1.05</v>
      </c>
      <c r="H97" s="943">
        <v>1.05</v>
      </c>
      <c r="I97" s="951">
        <v>1.05</v>
      </c>
      <c r="J97" s="943">
        <v>1.04</v>
      </c>
      <c r="K97" s="959">
        <v>1.06</v>
      </c>
      <c r="L97" s="951">
        <v>0.99</v>
      </c>
      <c r="M97" s="951">
        <v>0.99</v>
      </c>
      <c r="N97" s="951">
        <v>0.97</v>
      </c>
      <c r="O97" s="2110">
        <v>0.98</v>
      </c>
      <c r="P97" s="753">
        <v>1</v>
      </c>
      <c r="Q97" s="820">
        <v>0.94</v>
      </c>
      <c r="R97" s="753">
        <v>1</v>
      </c>
    </row>
    <row r="98" spans="1:18" ht="15.75" customHeight="1" x14ac:dyDescent="0.25">
      <c r="A98" s="2512"/>
      <c r="B98" s="2507"/>
      <c r="C98" s="242" t="s">
        <v>364</v>
      </c>
      <c r="D98" s="2450"/>
      <c r="E98" s="2509"/>
      <c r="F98" s="2520"/>
      <c r="G98" s="1229">
        <v>7.7</v>
      </c>
      <c r="H98" s="817">
        <v>7.9</v>
      </c>
      <c r="I98" s="399">
        <v>8.1999999999999993</v>
      </c>
      <c r="J98" s="817">
        <v>7.8</v>
      </c>
      <c r="K98" s="399">
        <v>8.3000000000000007</v>
      </c>
      <c r="L98" s="1771">
        <v>8.1999999999999993</v>
      </c>
      <c r="M98" s="399">
        <v>8.1</v>
      </c>
      <c r="N98" s="399">
        <v>8</v>
      </c>
      <c r="O98" s="2167">
        <v>8.1</v>
      </c>
      <c r="P98" s="54">
        <v>8.3000000000000007</v>
      </c>
      <c r="Q98" s="54">
        <v>7.1</v>
      </c>
      <c r="R98" s="528">
        <v>8.4</v>
      </c>
    </row>
    <row r="99" spans="1:18" ht="15.75" customHeight="1" x14ac:dyDescent="0.25">
      <c r="A99" s="2512"/>
      <c r="B99" s="2507"/>
      <c r="C99" s="99" t="s">
        <v>383</v>
      </c>
      <c r="D99" s="2450"/>
      <c r="E99" s="2509"/>
      <c r="F99" s="2520"/>
      <c r="G99" s="1199">
        <v>0</v>
      </c>
      <c r="H99" s="554">
        <v>0</v>
      </c>
      <c r="I99" s="164">
        <v>1</v>
      </c>
      <c r="J99" s="556">
        <v>1</v>
      </c>
      <c r="K99" s="163">
        <v>0</v>
      </c>
      <c r="L99" s="163">
        <v>0</v>
      </c>
      <c r="M99" s="163">
        <v>0.5</v>
      </c>
      <c r="N99" s="164">
        <v>1</v>
      </c>
      <c r="O99" s="849">
        <v>1.5</v>
      </c>
      <c r="P99" s="2122">
        <v>1.5</v>
      </c>
      <c r="Q99" s="2144">
        <v>1</v>
      </c>
      <c r="R99" s="2282">
        <v>1</v>
      </c>
    </row>
    <row r="100" spans="1:18" ht="15.75" customHeight="1" x14ac:dyDescent="0.25">
      <c r="A100" s="2512"/>
      <c r="B100" s="2507"/>
      <c r="C100" s="248" t="s">
        <v>384</v>
      </c>
      <c r="D100" s="2450"/>
      <c r="E100" s="2509"/>
      <c r="F100" s="2520"/>
      <c r="G100" s="1195">
        <v>1</v>
      </c>
      <c r="H100" s="554">
        <v>1</v>
      </c>
      <c r="I100" s="168">
        <v>1</v>
      </c>
      <c r="J100" s="555">
        <v>1</v>
      </c>
      <c r="K100" s="168">
        <v>1</v>
      </c>
      <c r="L100" s="167">
        <v>1.5</v>
      </c>
      <c r="M100" s="167">
        <v>2</v>
      </c>
      <c r="N100" s="168">
        <v>1</v>
      </c>
      <c r="O100" s="2175">
        <v>1</v>
      </c>
      <c r="P100" s="343">
        <v>3.5</v>
      </c>
      <c r="Q100" s="343">
        <v>4</v>
      </c>
      <c r="R100" s="343">
        <v>3.5</v>
      </c>
    </row>
    <row r="101" spans="1:18" ht="15.75" customHeight="1" x14ac:dyDescent="0.25">
      <c r="A101" s="2512"/>
      <c r="B101" s="2507"/>
      <c r="C101" s="248" t="s">
        <v>386</v>
      </c>
      <c r="D101" s="2450"/>
      <c r="E101" s="2509"/>
      <c r="F101" s="2520"/>
      <c r="G101" s="1193">
        <v>0.5</v>
      </c>
      <c r="H101" s="556">
        <v>1</v>
      </c>
      <c r="I101" s="164">
        <v>1</v>
      </c>
      <c r="J101" s="556">
        <v>1</v>
      </c>
      <c r="K101" s="163">
        <v>0</v>
      </c>
      <c r="L101" s="164">
        <v>1</v>
      </c>
      <c r="M101" s="167">
        <v>3</v>
      </c>
      <c r="N101" s="164">
        <v>1</v>
      </c>
      <c r="O101" s="2178">
        <v>1</v>
      </c>
      <c r="P101" s="342">
        <v>1</v>
      </c>
      <c r="Q101" s="342">
        <v>1</v>
      </c>
      <c r="R101" s="342">
        <v>1</v>
      </c>
    </row>
    <row r="102" spans="1:18" ht="15.75" customHeight="1" x14ac:dyDescent="0.25">
      <c r="A102" s="2512"/>
      <c r="B102" s="2507"/>
      <c r="C102" s="248" t="s">
        <v>387</v>
      </c>
      <c r="D102" s="2450"/>
      <c r="E102" s="2509"/>
      <c r="F102" s="2520"/>
      <c r="G102" s="1195">
        <v>2</v>
      </c>
      <c r="H102" s="555">
        <v>2</v>
      </c>
      <c r="I102" s="168">
        <v>1.5</v>
      </c>
      <c r="J102" s="555">
        <v>2</v>
      </c>
      <c r="K102" s="168">
        <v>2</v>
      </c>
      <c r="L102" s="168">
        <v>1.5</v>
      </c>
      <c r="M102" s="168">
        <v>2</v>
      </c>
      <c r="N102" s="168">
        <v>1.5</v>
      </c>
      <c r="O102" s="2175">
        <v>2</v>
      </c>
      <c r="P102" s="344">
        <v>2</v>
      </c>
      <c r="Q102" s="344">
        <v>2</v>
      </c>
      <c r="R102" s="344">
        <v>2</v>
      </c>
    </row>
    <row r="103" spans="1:18" ht="16.5" customHeight="1" thickBot="1" x14ac:dyDescent="0.3">
      <c r="A103" s="2513"/>
      <c r="B103" s="2508"/>
      <c r="C103" s="287" t="s">
        <v>426</v>
      </c>
      <c r="D103" s="2451"/>
      <c r="E103" s="2510"/>
      <c r="F103" s="2521"/>
      <c r="G103" s="1447">
        <v>3.5</v>
      </c>
      <c r="H103" s="1197">
        <v>4</v>
      </c>
      <c r="I103" s="1189">
        <v>4.5</v>
      </c>
      <c r="J103" s="1197">
        <v>5</v>
      </c>
      <c r="K103" s="1189">
        <v>3</v>
      </c>
      <c r="L103" s="1189">
        <v>4</v>
      </c>
      <c r="M103" s="400">
        <v>7.5</v>
      </c>
      <c r="N103" s="1189">
        <v>4.5</v>
      </c>
      <c r="O103" s="2181">
        <v>5.5</v>
      </c>
      <c r="P103" s="340">
        <v>8</v>
      </c>
      <c r="Q103" s="340">
        <v>8</v>
      </c>
      <c r="R103" s="340">
        <v>7.5</v>
      </c>
    </row>
    <row r="104" spans="1:18" ht="15.75" customHeight="1" x14ac:dyDescent="0.25">
      <c r="A104" s="2511" t="s">
        <v>516</v>
      </c>
      <c r="B104" s="2522" t="s">
        <v>295</v>
      </c>
      <c r="C104" s="245" t="s">
        <v>362</v>
      </c>
      <c r="D104" s="2449" t="s">
        <v>297</v>
      </c>
      <c r="E104" s="2515"/>
      <c r="F104" s="2519"/>
      <c r="G104" s="1198">
        <v>1.08</v>
      </c>
      <c r="H104" s="699">
        <v>1.08</v>
      </c>
      <c r="I104" s="398">
        <v>0.99</v>
      </c>
      <c r="J104" s="699">
        <v>0.95</v>
      </c>
      <c r="K104" s="398">
        <v>1.02</v>
      </c>
      <c r="L104" s="699">
        <v>1.08</v>
      </c>
      <c r="M104" s="357">
        <v>1.0900000000000001</v>
      </c>
      <c r="N104" s="358">
        <v>1.1200000000000001</v>
      </c>
      <c r="O104" s="2182">
        <v>1.1000000000000001</v>
      </c>
      <c r="P104" s="1436">
        <v>1.1499999999999999</v>
      </c>
      <c r="Q104" s="1436">
        <v>1.1599999999999999</v>
      </c>
      <c r="R104" s="2194">
        <v>1.0900000000000001</v>
      </c>
    </row>
    <row r="105" spans="1:18" ht="15.75" customHeight="1" x14ac:dyDescent="0.25">
      <c r="A105" s="2512"/>
      <c r="B105" s="2523"/>
      <c r="C105" s="242" t="s">
        <v>364</v>
      </c>
      <c r="D105" s="2450"/>
      <c r="E105" s="2509"/>
      <c r="F105" s="2520"/>
      <c r="G105" s="1229">
        <v>8.1</v>
      </c>
      <c r="H105" s="817">
        <v>9</v>
      </c>
      <c r="I105" s="399">
        <v>8.6999999999999993</v>
      </c>
      <c r="J105" s="817">
        <v>7.6</v>
      </c>
      <c r="K105" s="399">
        <v>8.4</v>
      </c>
      <c r="L105" s="817">
        <v>8.6999999999999993</v>
      </c>
      <c r="M105" s="399">
        <v>8</v>
      </c>
      <c r="N105" s="1999">
        <v>8.3000000000000007</v>
      </c>
      <c r="O105" s="2172">
        <v>7.9</v>
      </c>
      <c r="P105" s="1996">
        <v>7.8</v>
      </c>
      <c r="Q105" s="1996">
        <v>7.1</v>
      </c>
      <c r="R105" s="2195">
        <v>7.4</v>
      </c>
    </row>
    <row r="106" spans="1:18" ht="15.75" customHeight="1" x14ac:dyDescent="0.25">
      <c r="A106" s="2512"/>
      <c r="B106" s="2523"/>
      <c r="C106" s="99" t="s">
        <v>383</v>
      </c>
      <c r="D106" s="2450"/>
      <c r="E106" s="2509"/>
      <c r="F106" s="2520"/>
      <c r="G106" s="1199">
        <v>0</v>
      </c>
      <c r="H106" s="554">
        <v>0</v>
      </c>
      <c r="I106" s="163">
        <v>0.5</v>
      </c>
      <c r="J106" s="556">
        <v>1.5</v>
      </c>
      <c r="K106" s="164">
        <v>1</v>
      </c>
      <c r="L106" s="556">
        <v>1</v>
      </c>
      <c r="M106" s="164">
        <v>1.5</v>
      </c>
      <c r="N106" s="168">
        <v>2.5</v>
      </c>
      <c r="O106" s="2175">
        <v>3</v>
      </c>
      <c r="P106" s="342">
        <v>2</v>
      </c>
      <c r="Q106" s="344">
        <v>2.5</v>
      </c>
      <c r="R106" s="342">
        <v>2</v>
      </c>
    </row>
    <row r="107" spans="1:18" ht="15.75" customHeight="1" x14ac:dyDescent="0.25">
      <c r="A107" s="2512"/>
      <c r="B107" s="2523"/>
      <c r="C107" s="248" t="s">
        <v>384</v>
      </c>
      <c r="D107" s="2450"/>
      <c r="E107" s="2509"/>
      <c r="F107" s="2520"/>
      <c r="G107" s="1193">
        <v>1</v>
      </c>
      <c r="H107" s="554">
        <v>0</v>
      </c>
      <c r="I107" s="163">
        <v>0</v>
      </c>
      <c r="J107" s="554">
        <v>0</v>
      </c>
      <c r="K107" s="163">
        <v>0</v>
      </c>
      <c r="L107" s="556">
        <v>0.5</v>
      </c>
      <c r="M107" s="164">
        <v>0.5</v>
      </c>
      <c r="N107" s="163">
        <v>0</v>
      </c>
      <c r="O107" s="2175">
        <v>1</v>
      </c>
      <c r="P107" s="342">
        <v>0.5</v>
      </c>
      <c r="Q107" s="344">
        <v>1</v>
      </c>
      <c r="R107" s="342">
        <v>0.5</v>
      </c>
    </row>
    <row r="108" spans="1:18" ht="15.75" customHeight="1" x14ac:dyDescent="0.25">
      <c r="A108" s="2512"/>
      <c r="B108" s="2523"/>
      <c r="C108" s="248" t="s">
        <v>386</v>
      </c>
      <c r="D108" s="2450"/>
      <c r="E108" s="2509"/>
      <c r="F108" s="2520"/>
      <c r="G108" s="1193">
        <v>1</v>
      </c>
      <c r="H108" s="554">
        <v>0</v>
      </c>
      <c r="I108" s="163">
        <v>0</v>
      </c>
      <c r="J108" s="554">
        <v>0</v>
      </c>
      <c r="K108" s="163">
        <v>0</v>
      </c>
      <c r="L108" s="554">
        <v>0</v>
      </c>
      <c r="M108" s="164">
        <v>1</v>
      </c>
      <c r="N108" s="168">
        <v>1.5</v>
      </c>
      <c r="O108" s="2175">
        <v>1.5</v>
      </c>
      <c r="P108" s="344">
        <v>1.5</v>
      </c>
      <c r="Q108" s="344">
        <v>1.5</v>
      </c>
      <c r="R108" s="344">
        <v>1.5</v>
      </c>
    </row>
    <row r="109" spans="1:18" ht="15.75" customHeight="1" x14ac:dyDescent="0.25">
      <c r="A109" s="2512"/>
      <c r="B109" s="2523"/>
      <c r="C109" s="248" t="s">
        <v>387</v>
      </c>
      <c r="D109" s="2450"/>
      <c r="E109" s="2509"/>
      <c r="F109" s="2520"/>
      <c r="G109" s="1193">
        <v>1</v>
      </c>
      <c r="H109" s="556">
        <v>0.5</v>
      </c>
      <c r="I109" s="164">
        <v>1</v>
      </c>
      <c r="J109" s="556">
        <v>1</v>
      </c>
      <c r="K109" s="164">
        <v>0.5</v>
      </c>
      <c r="L109" s="556">
        <v>1</v>
      </c>
      <c r="M109" s="168">
        <v>1.5</v>
      </c>
      <c r="N109" s="168">
        <v>1.5</v>
      </c>
      <c r="O109" s="2178">
        <v>0.5</v>
      </c>
      <c r="P109" s="344">
        <v>1.5</v>
      </c>
      <c r="Q109" s="342">
        <v>1</v>
      </c>
      <c r="R109" s="344">
        <v>1.5</v>
      </c>
    </row>
    <row r="110" spans="1:18" ht="16.5" customHeight="1" thickBot="1" x14ac:dyDescent="0.3">
      <c r="A110" s="2513"/>
      <c r="B110" s="2524"/>
      <c r="C110" s="287" t="s">
        <v>426</v>
      </c>
      <c r="D110" s="2451"/>
      <c r="E110" s="2510"/>
      <c r="F110" s="2521"/>
      <c r="G110" s="1447">
        <v>3</v>
      </c>
      <c r="H110" s="1197">
        <v>0.5</v>
      </c>
      <c r="I110" s="1446">
        <v>1.5</v>
      </c>
      <c r="J110" s="1197">
        <v>2.5</v>
      </c>
      <c r="K110" s="1446">
        <v>1.5</v>
      </c>
      <c r="L110" s="1197">
        <v>2.5</v>
      </c>
      <c r="M110" s="1189">
        <v>4.5</v>
      </c>
      <c r="N110" s="1189">
        <v>5.5</v>
      </c>
      <c r="O110" s="2179">
        <v>6</v>
      </c>
      <c r="P110" s="342">
        <v>5.5</v>
      </c>
      <c r="Q110" s="342">
        <v>6</v>
      </c>
      <c r="R110" s="342">
        <v>5.5</v>
      </c>
    </row>
    <row r="111" spans="1:18" ht="16.5" customHeight="1" x14ac:dyDescent="0.25">
      <c r="A111" s="2511" t="s">
        <v>517</v>
      </c>
      <c r="B111" s="2522" t="s">
        <v>295</v>
      </c>
      <c r="C111" s="245" t="s">
        <v>362</v>
      </c>
      <c r="D111" s="2449" t="s">
        <v>297</v>
      </c>
      <c r="E111" s="1802"/>
      <c r="F111" s="1907"/>
      <c r="G111" s="1191">
        <v>1</v>
      </c>
      <c r="H111" s="611">
        <v>1</v>
      </c>
      <c r="I111" s="358">
        <v>1.1599999999999999</v>
      </c>
      <c r="J111" s="611">
        <v>1.01</v>
      </c>
      <c r="K111" s="398">
        <v>1.01</v>
      </c>
      <c r="L111" s="611">
        <v>0.96</v>
      </c>
      <c r="M111" s="358">
        <v>1.17</v>
      </c>
      <c r="N111" s="398">
        <v>0.97</v>
      </c>
      <c r="O111" s="2171">
        <v>0.97</v>
      </c>
      <c r="P111" s="2193">
        <v>1.03</v>
      </c>
      <c r="Q111" s="2193">
        <v>1</v>
      </c>
      <c r="R111" s="2193">
        <v>1.01</v>
      </c>
    </row>
    <row r="112" spans="1:18" ht="16.5" customHeight="1" x14ac:dyDescent="0.25">
      <c r="A112" s="2512"/>
      <c r="B112" s="2523"/>
      <c r="C112" s="242" t="s">
        <v>364</v>
      </c>
      <c r="D112" s="2450"/>
      <c r="E112" s="1802"/>
      <c r="F112" s="1907"/>
      <c r="G112" s="1229">
        <v>6.4</v>
      </c>
      <c r="H112" s="817">
        <v>6.3</v>
      </c>
      <c r="I112" s="399">
        <v>6.9</v>
      </c>
      <c r="J112" s="817">
        <v>6.7</v>
      </c>
      <c r="K112" s="399">
        <v>10.199999999999999</v>
      </c>
      <c r="L112" s="817">
        <v>6.2</v>
      </c>
      <c r="M112" s="399">
        <v>6.1</v>
      </c>
      <c r="N112" s="399">
        <v>5.6</v>
      </c>
      <c r="O112" s="2180">
        <v>5.7</v>
      </c>
      <c r="P112" s="2195">
        <v>6</v>
      </c>
      <c r="Q112" s="2195">
        <v>5.2</v>
      </c>
      <c r="R112" s="2195">
        <v>6</v>
      </c>
    </row>
    <row r="113" spans="1:18" ht="16.5" customHeight="1" x14ac:dyDescent="0.25">
      <c r="A113" s="2512"/>
      <c r="B113" s="2523"/>
      <c r="C113" s="99" t="s">
        <v>383</v>
      </c>
      <c r="D113" s="2450"/>
      <c r="E113" s="1802"/>
      <c r="F113" s="1907"/>
      <c r="G113" s="1193">
        <v>2</v>
      </c>
      <c r="H113" s="554">
        <v>0</v>
      </c>
      <c r="I113" s="163">
        <v>0</v>
      </c>
      <c r="J113" s="554">
        <v>0</v>
      </c>
      <c r="K113" s="164">
        <v>1</v>
      </c>
      <c r="L113" s="554">
        <v>0</v>
      </c>
      <c r="M113" s="164">
        <v>2</v>
      </c>
      <c r="N113" s="164">
        <v>2</v>
      </c>
      <c r="O113" s="2178">
        <v>2</v>
      </c>
      <c r="P113" s="342">
        <v>2</v>
      </c>
      <c r="Q113" s="344">
        <v>2.5</v>
      </c>
      <c r="R113" s="342">
        <v>2</v>
      </c>
    </row>
    <row r="114" spans="1:18" ht="16.5" customHeight="1" x14ac:dyDescent="0.25">
      <c r="A114" s="2512"/>
      <c r="B114" s="2523"/>
      <c r="C114" s="248" t="s">
        <v>384</v>
      </c>
      <c r="D114" s="2450"/>
      <c r="E114" s="1802"/>
      <c r="F114" s="1907"/>
      <c r="G114" s="1193">
        <v>1</v>
      </c>
      <c r="H114" s="556">
        <v>2</v>
      </c>
      <c r="I114" s="163">
        <v>0</v>
      </c>
      <c r="J114" s="554">
        <v>0</v>
      </c>
      <c r="K114" s="163">
        <v>0</v>
      </c>
      <c r="L114" s="554">
        <v>0</v>
      </c>
      <c r="M114" s="163">
        <v>0</v>
      </c>
      <c r="N114" s="164">
        <v>0.5</v>
      </c>
      <c r="O114" s="2175">
        <v>1</v>
      </c>
      <c r="P114" s="343">
        <v>3</v>
      </c>
      <c r="Q114" s="343">
        <v>2.5</v>
      </c>
      <c r="R114" s="343">
        <v>3</v>
      </c>
    </row>
    <row r="115" spans="1:18" ht="16.5" customHeight="1" x14ac:dyDescent="0.25">
      <c r="A115" s="2512"/>
      <c r="B115" s="2523"/>
      <c r="C115" s="248" t="s">
        <v>386</v>
      </c>
      <c r="D115" s="2450"/>
      <c r="E115" s="1802"/>
      <c r="F115" s="1907"/>
      <c r="G115" s="1193">
        <v>0.5</v>
      </c>
      <c r="H115" s="556">
        <v>1</v>
      </c>
      <c r="I115" s="164">
        <v>1</v>
      </c>
      <c r="J115" s="556">
        <v>0.5</v>
      </c>
      <c r="K115" s="167">
        <v>2</v>
      </c>
      <c r="L115" s="556">
        <v>0.5</v>
      </c>
      <c r="M115" s="168">
        <v>1.5</v>
      </c>
      <c r="N115" s="164">
        <v>1</v>
      </c>
      <c r="O115" s="2174">
        <v>2</v>
      </c>
      <c r="P115" s="342">
        <v>0.5</v>
      </c>
      <c r="Q115" s="341">
        <v>0</v>
      </c>
      <c r="R115" s="342">
        <v>0.5</v>
      </c>
    </row>
    <row r="116" spans="1:18" ht="16.5" customHeight="1" x14ac:dyDescent="0.25">
      <c r="A116" s="2512"/>
      <c r="B116" s="2523"/>
      <c r="C116" s="248" t="s">
        <v>387</v>
      </c>
      <c r="D116" s="2450"/>
      <c r="E116" s="1802"/>
      <c r="F116" s="1907"/>
      <c r="G116" s="1193">
        <v>1</v>
      </c>
      <c r="H116" s="555">
        <v>1.5</v>
      </c>
      <c r="I116" s="167">
        <v>2.5</v>
      </c>
      <c r="J116" s="557">
        <v>3</v>
      </c>
      <c r="K116" s="167">
        <v>2.5</v>
      </c>
      <c r="L116" s="557">
        <v>3</v>
      </c>
      <c r="M116" s="167">
        <v>2.5</v>
      </c>
      <c r="N116" s="168">
        <v>2</v>
      </c>
      <c r="O116" s="2175">
        <v>2</v>
      </c>
      <c r="P116" s="343">
        <v>3.5</v>
      </c>
      <c r="Q116" s="343">
        <v>2.5</v>
      </c>
      <c r="R116" s="343">
        <v>3.5</v>
      </c>
    </row>
    <row r="117" spans="1:18" ht="16.5" customHeight="1" thickBot="1" x14ac:dyDescent="0.3">
      <c r="A117" s="2512"/>
      <c r="B117" s="2523"/>
      <c r="C117" s="383" t="s">
        <v>426</v>
      </c>
      <c r="D117" s="2450"/>
      <c r="E117" s="1802"/>
      <c r="F117" s="1907"/>
      <c r="G117" s="1447">
        <v>4.5</v>
      </c>
      <c r="H117" s="1197">
        <v>4.5</v>
      </c>
      <c r="I117" s="1189">
        <v>3.5</v>
      </c>
      <c r="J117" s="1197">
        <v>3.5</v>
      </c>
      <c r="K117" s="1189">
        <v>5.5</v>
      </c>
      <c r="L117" s="1197">
        <v>3.5</v>
      </c>
      <c r="M117" s="1189">
        <v>6</v>
      </c>
      <c r="N117" s="1189">
        <v>5.5</v>
      </c>
      <c r="O117" s="2183">
        <v>7</v>
      </c>
      <c r="P117" s="344">
        <v>9</v>
      </c>
      <c r="Q117" s="344">
        <v>7.5</v>
      </c>
      <c r="R117" s="344">
        <v>9</v>
      </c>
    </row>
    <row r="118" spans="1:18" ht="16.5" customHeight="1" x14ac:dyDescent="0.25">
      <c r="A118" s="2438" t="s">
        <v>513</v>
      </c>
      <c r="B118" s="2522" t="s">
        <v>295</v>
      </c>
      <c r="C118" s="245" t="s">
        <v>362</v>
      </c>
      <c r="D118" s="2449" t="s">
        <v>297</v>
      </c>
      <c r="E118" s="1972"/>
      <c r="F118" s="1927"/>
      <c r="G118" s="1198">
        <v>1.07</v>
      </c>
      <c r="H118" s="699">
        <v>1.0900000000000001</v>
      </c>
      <c r="I118" s="357">
        <v>0.99</v>
      </c>
      <c r="J118" s="611">
        <v>1.01</v>
      </c>
      <c r="K118" s="398">
        <v>1</v>
      </c>
      <c r="L118" s="611">
        <v>1.06</v>
      </c>
      <c r="M118" s="357">
        <v>1.07</v>
      </c>
      <c r="N118" s="398">
        <v>1.03</v>
      </c>
      <c r="O118" s="2171">
        <v>1.01</v>
      </c>
      <c r="P118" s="2193">
        <v>1.01</v>
      </c>
      <c r="Q118" s="2193">
        <v>0.99</v>
      </c>
      <c r="R118" s="2193">
        <v>0.99</v>
      </c>
    </row>
    <row r="119" spans="1:18" ht="16.5" customHeight="1" x14ac:dyDescent="0.25">
      <c r="A119" s="2439"/>
      <c r="B119" s="2523"/>
      <c r="C119" s="242" t="s">
        <v>364</v>
      </c>
      <c r="D119" s="2450"/>
      <c r="E119" s="1802"/>
      <c r="F119" s="1907"/>
      <c r="G119" s="1229">
        <v>8</v>
      </c>
      <c r="H119" s="817">
        <v>8.1999999999999993</v>
      </c>
      <c r="I119" s="399">
        <v>7.3</v>
      </c>
      <c r="J119" s="817">
        <v>7.3</v>
      </c>
      <c r="K119" s="399">
        <v>7.2</v>
      </c>
      <c r="L119" s="817">
        <v>7.7</v>
      </c>
      <c r="M119" s="399">
        <v>7.7</v>
      </c>
      <c r="N119" s="399">
        <v>7.8</v>
      </c>
      <c r="O119" s="2180">
        <v>7.4</v>
      </c>
      <c r="P119" s="2195">
        <v>7.2</v>
      </c>
      <c r="Q119" s="2195">
        <v>6.4</v>
      </c>
      <c r="R119" s="2195">
        <v>7.1</v>
      </c>
    </row>
    <row r="120" spans="1:18" ht="16.5" customHeight="1" x14ac:dyDescent="0.25">
      <c r="A120" s="2439"/>
      <c r="B120" s="2523"/>
      <c r="C120" s="99" t="s">
        <v>383</v>
      </c>
      <c r="D120" s="2450"/>
      <c r="E120" s="1802"/>
      <c r="F120" s="1907"/>
      <c r="G120" s="1193">
        <v>1.5</v>
      </c>
      <c r="H120" s="555">
        <v>3</v>
      </c>
      <c r="I120" s="168">
        <v>2</v>
      </c>
      <c r="J120" s="556">
        <v>2</v>
      </c>
      <c r="K120" s="167">
        <v>5</v>
      </c>
      <c r="L120" s="557">
        <v>5</v>
      </c>
      <c r="M120" s="168">
        <v>3</v>
      </c>
      <c r="N120" s="167">
        <v>4</v>
      </c>
      <c r="O120" s="2174">
        <v>4</v>
      </c>
      <c r="P120" s="343">
        <v>4</v>
      </c>
      <c r="Q120" s="343">
        <v>4</v>
      </c>
      <c r="R120" s="343">
        <v>4</v>
      </c>
    </row>
    <row r="121" spans="1:18" ht="16.5" customHeight="1" x14ac:dyDescent="0.25">
      <c r="A121" s="2439"/>
      <c r="B121" s="2523"/>
      <c r="C121" s="248" t="s">
        <v>384</v>
      </c>
      <c r="D121" s="2450"/>
      <c r="E121" s="1802"/>
      <c r="F121" s="1907"/>
      <c r="G121" s="1193">
        <v>0.5</v>
      </c>
      <c r="H121" s="554">
        <v>0</v>
      </c>
      <c r="I121" s="163">
        <v>0</v>
      </c>
      <c r="J121" s="554">
        <v>0</v>
      </c>
      <c r="K121" s="163">
        <v>0</v>
      </c>
      <c r="L121" s="557">
        <v>2</v>
      </c>
      <c r="M121" s="164">
        <v>0.5</v>
      </c>
      <c r="N121" s="164">
        <v>0.5</v>
      </c>
      <c r="O121" s="2173">
        <v>0</v>
      </c>
      <c r="P121" s="341">
        <v>0</v>
      </c>
      <c r="Q121" s="341">
        <v>0</v>
      </c>
      <c r="R121" s="341">
        <v>0</v>
      </c>
    </row>
    <row r="122" spans="1:18" ht="16.5" customHeight="1" x14ac:dyDescent="0.25">
      <c r="A122" s="2439"/>
      <c r="B122" s="2523"/>
      <c r="C122" s="248" t="s">
        <v>386</v>
      </c>
      <c r="D122" s="2450"/>
      <c r="E122" s="1802"/>
      <c r="F122" s="1907"/>
      <c r="G122" s="1199">
        <v>0</v>
      </c>
      <c r="H122" s="554">
        <v>0</v>
      </c>
      <c r="I122" s="163">
        <v>0</v>
      </c>
      <c r="J122" s="557">
        <v>2</v>
      </c>
      <c r="K122" s="163">
        <v>0</v>
      </c>
      <c r="L122" s="554">
        <v>0</v>
      </c>
      <c r="M122" s="167">
        <v>2</v>
      </c>
      <c r="N122" s="163">
        <v>0</v>
      </c>
      <c r="O122" s="2173">
        <v>0</v>
      </c>
      <c r="P122" s="341">
        <v>0</v>
      </c>
      <c r="Q122" s="341">
        <v>0</v>
      </c>
      <c r="R122" s="341">
        <v>0</v>
      </c>
    </row>
    <row r="123" spans="1:18" ht="16.5" customHeight="1" x14ac:dyDescent="0.25">
      <c r="A123" s="2439"/>
      <c r="B123" s="2523"/>
      <c r="C123" s="248" t="s">
        <v>387</v>
      </c>
      <c r="D123" s="2450"/>
      <c r="E123" s="1802"/>
      <c r="F123" s="1907"/>
      <c r="G123" s="1193">
        <v>1</v>
      </c>
      <c r="H123" s="556">
        <v>1</v>
      </c>
      <c r="I123" s="164">
        <v>0.5</v>
      </c>
      <c r="J123" s="556">
        <v>1</v>
      </c>
      <c r="K123" s="164">
        <v>0.5</v>
      </c>
      <c r="L123" s="556">
        <v>1</v>
      </c>
      <c r="M123" s="168">
        <v>1.5</v>
      </c>
      <c r="N123" s="168">
        <v>1.5</v>
      </c>
      <c r="O123" s="2175">
        <v>1.5</v>
      </c>
      <c r="P123" s="344">
        <v>2</v>
      </c>
      <c r="Q123" s="342">
        <v>1</v>
      </c>
      <c r="R123" s="344">
        <v>2</v>
      </c>
    </row>
    <row r="124" spans="1:18" ht="16.5" customHeight="1" thickBot="1" x14ac:dyDescent="0.3">
      <c r="A124" s="2484"/>
      <c r="B124" s="2524"/>
      <c r="C124" s="287" t="s">
        <v>426</v>
      </c>
      <c r="D124" s="2451"/>
      <c r="E124" s="1803"/>
      <c r="F124" s="1953"/>
      <c r="G124" s="1447">
        <v>3</v>
      </c>
      <c r="H124" s="1197">
        <v>4</v>
      </c>
      <c r="I124" s="1189">
        <v>2.5</v>
      </c>
      <c r="J124" s="1197">
        <v>5</v>
      </c>
      <c r="K124" s="1189">
        <v>5.5</v>
      </c>
      <c r="L124" s="843">
        <v>8</v>
      </c>
      <c r="M124" s="400">
        <v>7</v>
      </c>
      <c r="N124" s="1189">
        <v>6</v>
      </c>
      <c r="O124" s="2179">
        <v>5.5</v>
      </c>
      <c r="P124" s="342">
        <v>6</v>
      </c>
      <c r="Q124" s="342">
        <v>5</v>
      </c>
      <c r="R124" s="342">
        <v>6</v>
      </c>
    </row>
    <row r="125" spans="1:18" ht="16.5" customHeight="1" x14ac:dyDescent="0.25">
      <c r="A125" s="2511" t="s">
        <v>514</v>
      </c>
      <c r="B125" s="2522" t="s">
        <v>295</v>
      </c>
      <c r="C125" s="241" t="s">
        <v>362</v>
      </c>
      <c r="D125" s="2449" t="s">
        <v>297</v>
      </c>
      <c r="E125" s="1802"/>
      <c r="F125" s="1802"/>
      <c r="G125" s="398">
        <v>0.97</v>
      </c>
      <c r="H125" s="611">
        <v>1</v>
      </c>
      <c r="I125" s="398">
        <v>0.97</v>
      </c>
      <c r="J125" s="611">
        <v>0.99</v>
      </c>
      <c r="K125" s="398">
        <v>0.98</v>
      </c>
      <c r="L125" s="474">
        <v>0.98</v>
      </c>
      <c r="M125" s="398">
        <v>0.98</v>
      </c>
      <c r="N125" s="398">
        <v>0.97</v>
      </c>
      <c r="O125" s="2171">
        <v>0.95</v>
      </c>
      <c r="P125" s="2194">
        <v>0.94</v>
      </c>
      <c r="Q125" s="2193">
        <v>0.97</v>
      </c>
      <c r="R125" s="2193">
        <v>0.99</v>
      </c>
    </row>
    <row r="126" spans="1:18" ht="16.5" customHeight="1" x14ac:dyDescent="0.25">
      <c r="A126" s="2512"/>
      <c r="B126" s="2523"/>
      <c r="C126" s="242" t="s">
        <v>364</v>
      </c>
      <c r="D126" s="2450"/>
      <c r="E126" s="1802"/>
      <c r="F126" s="1802"/>
      <c r="G126" s="399">
        <v>7.7</v>
      </c>
      <c r="H126" s="817">
        <v>8.6</v>
      </c>
      <c r="I126" s="399">
        <v>7.6</v>
      </c>
      <c r="J126" s="817">
        <v>7.5</v>
      </c>
      <c r="K126" s="399">
        <v>7.3</v>
      </c>
      <c r="L126" s="573">
        <v>7.1</v>
      </c>
      <c r="M126" s="399">
        <v>7.5</v>
      </c>
      <c r="N126" s="399">
        <v>7.5</v>
      </c>
      <c r="O126" s="2180">
        <v>7.4</v>
      </c>
      <c r="P126" s="2195">
        <v>7</v>
      </c>
      <c r="Q126" s="2195">
        <v>6.5</v>
      </c>
      <c r="R126" s="2195">
        <v>7.5</v>
      </c>
    </row>
    <row r="127" spans="1:18" ht="16.5" customHeight="1" x14ac:dyDescent="0.25">
      <c r="A127" s="2512"/>
      <c r="B127" s="2523"/>
      <c r="C127" s="99" t="s">
        <v>383</v>
      </c>
      <c r="D127" s="2450"/>
      <c r="E127" s="1802"/>
      <c r="F127" s="1802"/>
      <c r="G127" s="163">
        <v>0</v>
      </c>
      <c r="H127" s="556">
        <v>1</v>
      </c>
      <c r="I127" s="164">
        <v>1</v>
      </c>
      <c r="J127" s="556">
        <v>2</v>
      </c>
      <c r="K127" s="164">
        <v>2</v>
      </c>
      <c r="L127" s="473">
        <v>2</v>
      </c>
      <c r="M127" s="164">
        <v>2</v>
      </c>
      <c r="N127" s="164">
        <v>2</v>
      </c>
      <c r="O127" s="2178">
        <v>2</v>
      </c>
      <c r="P127" s="342">
        <v>2</v>
      </c>
      <c r="Q127" s="342">
        <v>2</v>
      </c>
      <c r="R127" s="342">
        <v>1</v>
      </c>
    </row>
    <row r="128" spans="1:18" ht="16.5" customHeight="1" x14ac:dyDescent="0.25">
      <c r="A128" s="2512"/>
      <c r="B128" s="2523"/>
      <c r="C128" s="248" t="s">
        <v>384</v>
      </c>
      <c r="D128" s="2450"/>
      <c r="E128" s="1802"/>
      <c r="F128" s="1802"/>
      <c r="G128" s="163">
        <v>0</v>
      </c>
      <c r="H128" s="554">
        <v>0</v>
      </c>
      <c r="I128" s="167">
        <v>2</v>
      </c>
      <c r="J128" s="554">
        <v>0</v>
      </c>
      <c r="K128" s="163">
        <v>0</v>
      </c>
      <c r="L128" s="471">
        <v>0</v>
      </c>
      <c r="M128" s="164">
        <v>0.5</v>
      </c>
      <c r="N128" s="163">
        <v>0</v>
      </c>
      <c r="O128" s="2173">
        <v>0</v>
      </c>
      <c r="P128" s="341">
        <v>0</v>
      </c>
      <c r="Q128" s="344">
        <v>1</v>
      </c>
      <c r="R128" s="341">
        <v>0</v>
      </c>
    </row>
    <row r="129" spans="1:18" ht="16.5" customHeight="1" x14ac:dyDescent="0.25">
      <c r="A129" s="2512"/>
      <c r="B129" s="2523"/>
      <c r="C129" s="248" t="s">
        <v>386</v>
      </c>
      <c r="D129" s="2450"/>
      <c r="E129" s="1802"/>
      <c r="F129" s="1802"/>
      <c r="G129" s="163">
        <v>0</v>
      </c>
      <c r="H129" s="554">
        <v>0</v>
      </c>
      <c r="I129" s="163">
        <v>0</v>
      </c>
      <c r="J129" s="554">
        <v>0</v>
      </c>
      <c r="K129" s="164">
        <v>0.5</v>
      </c>
      <c r="L129" s="471">
        <v>0</v>
      </c>
      <c r="M129" s="164">
        <v>1</v>
      </c>
      <c r="N129" s="163">
        <v>0</v>
      </c>
      <c r="O129" s="2175">
        <v>1.5</v>
      </c>
      <c r="P129" s="343">
        <v>2</v>
      </c>
      <c r="Q129" s="343">
        <v>2</v>
      </c>
      <c r="R129" s="343">
        <v>2</v>
      </c>
    </row>
    <row r="130" spans="1:18" ht="16.5" customHeight="1" x14ac:dyDescent="0.25">
      <c r="A130" s="2512"/>
      <c r="B130" s="2523"/>
      <c r="C130" s="248" t="s">
        <v>387</v>
      </c>
      <c r="D130" s="2450"/>
      <c r="E130" s="1802"/>
      <c r="F130" s="1802"/>
      <c r="G130" s="168">
        <v>1.5</v>
      </c>
      <c r="H130" s="556">
        <v>1</v>
      </c>
      <c r="I130" s="164">
        <v>1</v>
      </c>
      <c r="J130" s="555">
        <v>2</v>
      </c>
      <c r="K130" s="168">
        <v>1.5</v>
      </c>
      <c r="L130" s="472">
        <v>1.5</v>
      </c>
      <c r="M130" s="168">
        <v>1.5</v>
      </c>
      <c r="N130" s="168">
        <v>1.5</v>
      </c>
      <c r="O130" s="2175">
        <v>2</v>
      </c>
      <c r="P130" s="343">
        <v>2.5</v>
      </c>
      <c r="Q130" s="343">
        <v>2.5</v>
      </c>
      <c r="R130" s="343">
        <v>2.5</v>
      </c>
    </row>
    <row r="131" spans="1:18" ht="16.5" customHeight="1" thickBot="1" x14ac:dyDescent="0.3">
      <c r="A131" s="2513"/>
      <c r="B131" s="2524"/>
      <c r="C131" s="383" t="s">
        <v>426</v>
      </c>
      <c r="D131" s="2451"/>
      <c r="E131" s="1802"/>
      <c r="F131" s="1802"/>
      <c r="G131" s="1446">
        <v>1.5</v>
      </c>
      <c r="H131" s="1967">
        <v>2</v>
      </c>
      <c r="I131" s="1189">
        <v>4</v>
      </c>
      <c r="J131" s="1197">
        <v>4</v>
      </c>
      <c r="K131" s="1189">
        <v>4</v>
      </c>
      <c r="L131" s="1190">
        <v>3.5</v>
      </c>
      <c r="M131" s="1189">
        <v>5</v>
      </c>
      <c r="N131" s="1189">
        <v>3.5</v>
      </c>
      <c r="O131" s="2179">
        <v>5.5</v>
      </c>
      <c r="P131" s="342">
        <v>6.5</v>
      </c>
      <c r="Q131" s="344">
        <v>7.5</v>
      </c>
      <c r="R131" s="342">
        <v>5.5</v>
      </c>
    </row>
    <row r="132" spans="1:18" ht="15.75" customHeight="1" x14ac:dyDescent="0.25">
      <c r="A132" s="2438" t="s">
        <v>530</v>
      </c>
      <c r="B132" s="2514" t="s">
        <v>295</v>
      </c>
      <c r="C132" s="245" t="s">
        <v>362</v>
      </c>
      <c r="D132" s="2449" t="s">
        <v>297</v>
      </c>
      <c r="E132" s="2515"/>
      <c r="F132" s="2519"/>
      <c r="G132" s="1205">
        <v>1.1200000000000001</v>
      </c>
      <c r="H132" s="398">
        <v>1.04</v>
      </c>
      <c r="I132" s="398">
        <v>1.01</v>
      </c>
      <c r="J132" s="699">
        <v>1.07</v>
      </c>
      <c r="K132" s="398">
        <v>0.99</v>
      </c>
      <c r="L132" s="398">
        <v>1.04</v>
      </c>
      <c r="M132" s="398">
        <v>1</v>
      </c>
      <c r="N132" s="398">
        <v>1.02</v>
      </c>
      <c r="O132" s="2171">
        <v>1</v>
      </c>
      <c r="P132" s="2193">
        <v>1.05</v>
      </c>
      <c r="Q132" s="2194">
        <v>1.05</v>
      </c>
      <c r="R132" s="1436">
        <v>1.19</v>
      </c>
    </row>
    <row r="133" spans="1:18" ht="15.75" customHeight="1" x14ac:dyDescent="0.25">
      <c r="A133" s="2439"/>
      <c r="B133" s="2507"/>
      <c r="C133" s="242" t="s">
        <v>364</v>
      </c>
      <c r="D133" s="2450"/>
      <c r="E133" s="2509"/>
      <c r="F133" s="2520"/>
      <c r="G133" s="1229">
        <v>7.1</v>
      </c>
      <c r="H133" s="399">
        <v>7.3</v>
      </c>
      <c r="I133" s="399">
        <v>6.2</v>
      </c>
      <c r="J133" s="817">
        <v>6</v>
      </c>
      <c r="K133" s="399">
        <v>5.6</v>
      </c>
      <c r="L133" s="228">
        <v>5.8</v>
      </c>
      <c r="M133" s="399">
        <v>5.6</v>
      </c>
      <c r="N133" s="399">
        <v>5.5</v>
      </c>
      <c r="O133" s="2167">
        <v>5.7</v>
      </c>
      <c r="P133" s="54">
        <v>5.9</v>
      </c>
      <c r="Q133" s="54">
        <v>5.3</v>
      </c>
      <c r="R133" s="528">
        <v>5.8</v>
      </c>
    </row>
    <row r="134" spans="1:18" ht="15.75" customHeight="1" x14ac:dyDescent="0.25">
      <c r="A134" s="2439"/>
      <c r="B134" s="2507"/>
      <c r="C134" s="99" t="s">
        <v>383</v>
      </c>
      <c r="D134" s="2450"/>
      <c r="E134" s="2509"/>
      <c r="F134" s="2520"/>
      <c r="G134" s="1193">
        <v>1</v>
      </c>
      <c r="H134" s="163">
        <v>0</v>
      </c>
      <c r="I134" s="163">
        <v>0.5</v>
      </c>
      <c r="J134" s="554">
        <v>0</v>
      </c>
      <c r="K134" s="163">
        <v>0</v>
      </c>
      <c r="L134" s="163">
        <v>0.5</v>
      </c>
      <c r="M134" s="163">
        <v>0.5</v>
      </c>
      <c r="N134" s="163">
        <v>0.5</v>
      </c>
      <c r="O134" s="2173">
        <v>0</v>
      </c>
      <c r="P134" s="344">
        <v>3</v>
      </c>
      <c r="Q134" s="344">
        <v>2.5</v>
      </c>
      <c r="R134" s="344">
        <v>2.5</v>
      </c>
    </row>
    <row r="135" spans="1:18" ht="15.75" customHeight="1" x14ac:dyDescent="0.25">
      <c r="A135" s="2439"/>
      <c r="B135" s="2507"/>
      <c r="C135" s="248" t="s">
        <v>384</v>
      </c>
      <c r="D135" s="2450"/>
      <c r="E135" s="2509"/>
      <c r="F135" s="2520"/>
      <c r="G135" s="1193">
        <v>1</v>
      </c>
      <c r="H135" s="164">
        <v>2</v>
      </c>
      <c r="I135" s="163">
        <v>0</v>
      </c>
      <c r="J135" s="554">
        <v>0</v>
      </c>
      <c r="K135" s="168">
        <v>0.5</v>
      </c>
      <c r="L135" s="164">
        <v>0.5</v>
      </c>
      <c r="M135" s="163">
        <v>0</v>
      </c>
      <c r="N135" s="163">
        <v>0</v>
      </c>
      <c r="O135" s="2175">
        <v>1</v>
      </c>
      <c r="P135" s="344">
        <v>1</v>
      </c>
      <c r="Q135" s="344">
        <v>1</v>
      </c>
      <c r="R135" s="344">
        <v>1</v>
      </c>
    </row>
    <row r="136" spans="1:18" ht="15.75" customHeight="1" x14ac:dyDescent="0.25">
      <c r="A136" s="2439"/>
      <c r="B136" s="2507"/>
      <c r="C136" s="248" t="s">
        <v>386</v>
      </c>
      <c r="D136" s="2450"/>
      <c r="E136" s="2509"/>
      <c r="F136" s="2520"/>
      <c r="G136" s="1195">
        <v>2</v>
      </c>
      <c r="H136" s="168">
        <v>1.5</v>
      </c>
      <c r="I136" s="164">
        <v>1</v>
      </c>
      <c r="J136" s="557">
        <v>3</v>
      </c>
      <c r="K136" s="168">
        <v>0.5</v>
      </c>
      <c r="L136" s="167">
        <v>3</v>
      </c>
      <c r="M136" s="167">
        <v>2.5</v>
      </c>
      <c r="N136" s="167">
        <v>2</v>
      </c>
      <c r="O136" s="2174">
        <v>2</v>
      </c>
      <c r="P136" s="342">
        <v>1</v>
      </c>
      <c r="Q136" s="343">
        <v>2</v>
      </c>
      <c r="R136" s="342">
        <v>1</v>
      </c>
    </row>
    <row r="137" spans="1:18" ht="15.75" customHeight="1" x14ac:dyDescent="0.25">
      <c r="A137" s="2439"/>
      <c r="B137" s="2507"/>
      <c r="C137" s="248" t="s">
        <v>387</v>
      </c>
      <c r="D137" s="2450"/>
      <c r="E137" s="2509"/>
      <c r="F137" s="2520"/>
      <c r="G137" s="1195">
        <v>2</v>
      </c>
      <c r="H137" s="168">
        <v>1.5</v>
      </c>
      <c r="I137" s="164">
        <v>0.5</v>
      </c>
      <c r="J137" s="555">
        <v>1.5</v>
      </c>
      <c r="K137" s="168">
        <v>1.5</v>
      </c>
      <c r="L137" s="164">
        <v>1</v>
      </c>
      <c r="M137" s="168">
        <v>1.5</v>
      </c>
      <c r="N137" s="168">
        <v>1.5</v>
      </c>
      <c r="O137" s="2184">
        <v>1.5</v>
      </c>
      <c r="P137" s="2122">
        <v>1</v>
      </c>
      <c r="Q137" s="340">
        <v>1.5</v>
      </c>
      <c r="R137" s="2282">
        <v>1</v>
      </c>
    </row>
    <row r="138" spans="1:18" ht="16.5" customHeight="1" thickBot="1" x14ac:dyDescent="0.3">
      <c r="A138" s="2484"/>
      <c r="B138" s="2508"/>
      <c r="C138" s="383" t="s">
        <v>426</v>
      </c>
      <c r="D138" s="2451"/>
      <c r="E138" s="2510"/>
      <c r="F138" s="2521"/>
      <c r="G138" s="1200">
        <v>6</v>
      </c>
      <c r="H138" s="170">
        <v>5</v>
      </c>
      <c r="I138" s="470">
        <v>2</v>
      </c>
      <c r="J138" s="830">
        <v>4.5</v>
      </c>
      <c r="K138" s="170">
        <v>2.5</v>
      </c>
      <c r="L138" s="170">
        <v>5</v>
      </c>
      <c r="M138" s="170">
        <v>4.5</v>
      </c>
      <c r="N138" s="170">
        <v>4</v>
      </c>
      <c r="O138" s="2185">
        <v>4.5</v>
      </c>
      <c r="P138" s="2122">
        <v>6</v>
      </c>
      <c r="Q138" s="340">
        <v>7</v>
      </c>
      <c r="R138" s="2282">
        <v>5.5</v>
      </c>
    </row>
    <row r="139" spans="1:18" ht="15.75" customHeight="1" x14ac:dyDescent="0.25">
      <c r="A139" s="2438" t="s">
        <v>531</v>
      </c>
      <c r="B139" s="2514" t="s">
        <v>295</v>
      </c>
      <c r="C139" s="245" t="s">
        <v>362</v>
      </c>
      <c r="D139" s="2449" t="s">
        <v>297</v>
      </c>
      <c r="E139" s="2515"/>
      <c r="F139" s="2519"/>
      <c r="G139" s="1205">
        <v>1.24</v>
      </c>
      <c r="H139" s="358">
        <v>1.2</v>
      </c>
      <c r="I139" s="358">
        <v>1.22</v>
      </c>
      <c r="J139" s="697">
        <v>1.18</v>
      </c>
      <c r="K139" s="358">
        <v>1.1299999999999999</v>
      </c>
      <c r="L139" s="358">
        <v>1.1299999999999999</v>
      </c>
      <c r="M139" s="358">
        <v>1.17</v>
      </c>
      <c r="N139" s="358">
        <v>1.3</v>
      </c>
      <c r="O139" s="2186">
        <v>1.28</v>
      </c>
      <c r="P139" s="2193">
        <v>0.98</v>
      </c>
      <c r="Q139" s="2193">
        <v>1.01</v>
      </c>
      <c r="R139" s="1436">
        <v>1.26</v>
      </c>
    </row>
    <row r="140" spans="1:18" ht="15.75" customHeight="1" x14ac:dyDescent="0.25">
      <c r="A140" s="2439"/>
      <c r="B140" s="2507"/>
      <c r="C140" s="242" t="s">
        <v>364</v>
      </c>
      <c r="D140" s="2450"/>
      <c r="E140" s="2509"/>
      <c r="F140" s="2520"/>
      <c r="G140" s="1229">
        <v>8.6999999999999993</v>
      </c>
      <c r="H140" s="399">
        <v>9.5</v>
      </c>
      <c r="I140" s="399">
        <v>9.1</v>
      </c>
      <c r="J140" s="817">
        <v>7.8</v>
      </c>
      <c r="K140" s="399">
        <v>7.5</v>
      </c>
      <c r="L140" s="399">
        <v>6.8</v>
      </c>
      <c r="M140" s="399">
        <v>7.5</v>
      </c>
      <c r="N140" s="399">
        <v>7.9</v>
      </c>
      <c r="O140" s="2167">
        <v>7.7</v>
      </c>
      <c r="P140" s="54">
        <v>7.1</v>
      </c>
      <c r="Q140" s="54">
        <v>6.4</v>
      </c>
      <c r="R140" s="528">
        <v>6.8</v>
      </c>
    </row>
    <row r="141" spans="1:18" ht="15.75" customHeight="1" x14ac:dyDescent="0.25">
      <c r="A141" s="2439"/>
      <c r="B141" s="2507"/>
      <c r="C141" s="99" t="s">
        <v>383</v>
      </c>
      <c r="D141" s="2450"/>
      <c r="E141" s="2509"/>
      <c r="F141" s="2520"/>
      <c r="G141" s="1199">
        <v>0</v>
      </c>
      <c r="H141" s="163">
        <v>0</v>
      </c>
      <c r="I141" s="163">
        <v>0</v>
      </c>
      <c r="J141" s="556">
        <v>1</v>
      </c>
      <c r="K141" s="163">
        <v>0</v>
      </c>
      <c r="L141" s="163">
        <v>0.5</v>
      </c>
      <c r="M141" s="164">
        <v>1</v>
      </c>
      <c r="N141" s="163">
        <v>0.5</v>
      </c>
      <c r="O141" s="2178">
        <v>1</v>
      </c>
      <c r="P141" s="342">
        <v>2</v>
      </c>
      <c r="Q141" s="342">
        <v>2</v>
      </c>
      <c r="R141" s="342">
        <v>1</v>
      </c>
    </row>
    <row r="142" spans="1:18" ht="15.75" customHeight="1" x14ac:dyDescent="0.25">
      <c r="A142" s="2439"/>
      <c r="B142" s="2507"/>
      <c r="C142" s="248" t="s">
        <v>384</v>
      </c>
      <c r="D142" s="2450"/>
      <c r="E142" s="2509"/>
      <c r="F142" s="2520"/>
      <c r="G142" s="1193">
        <v>1</v>
      </c>
      <c r="H142" s="163">
        <v>0</v>
      </c>
      <c r="I142" s="163">
        <v>0</v>
      </c>
      <c r="J142" s="554">
        <v>0</v>
      </c>
      <c r="K142" s="163">
        <v>0</v>
      </c>
      <c r="L142" s="164">
        <v>0.5</v>
      </c>
      <c r="M142" s="168">
        <v>1</v>
      </c>
      <c r="N142" s="168">
        <v>1</v>
      </c>
      <c r="O142" s="2174">
        <v>2</v>
      </c>
      <c r="P142" s="344">
        <v>1</v>
      </c>
      <c r="Q142" s="342">
        <v>0.5</v>
      </c>
      <c r="R142" s="344">
        <v>1</v>
      </c>
    </row>
    <row r="143" spans="1:18" ht="15.75" customHeight="1" x14ac:dyDescent="0.25">
      <c r="A143" s="2439"/>
      <c r="B143" s="2507"/>
      <c r="C143" s="248" t="s">
        <v>386</v>
      </c>
      <c r="D143" s="2450"/>
      <c r="E143" s="2509"/>
      <c r="F143" s="2520"/>
      <c r="G143" s="1195">
        <v>2</v>
      </c>
      <c r="H143" s="164">
        <v>0.5</v>
      </c>
      <c r="I143" s="164">
        <v>0.5</v>
      </c>
      <c r="J143" s="556">
        <v>0.5</v>
      </c>
      <c r="K143" s="163">
        <v>0</v>
      </c>
      <c r="L143" s="164">
        <v>0.5</v>
      </c>
      <c r="M143" s="167">
        <v>2</v>
      </c>
      <c r="N143" s="167">
        <v>2.5</v>
      </c>
      <c r="O143" s="2178">
        <v>1</v>
      </c>
      <c r="P143" s="341">
        <v>0</v>
      </c>
      <c r="Q143" s="342">
        <v>1</v>
      </c>
      <c r="R143" s="341">
        <v>0</v>
      </c>
    </row>
    <row r="144" spans="1:18" ht="15.75" customHeight="1" x14ac:dyDescent="0.25">
      <c r="A144" s="2439"/>
      <c r="B144" s="2507"/>
      <c r="C144" s="248" t="s">
        <v>387</v>
      </c>
      <c r="D144" s="2450"/>
      <c r="E144" s="2509"/>
      <c r="F144" s="2520"/>
      <c r="G144" s="1195">
        <v>1.5</v>
      </c>
      <c r="H144" s="164">
        <v>1</v>
      </c>
      <c r="I144" s="164">
        <v>0.5</v>
      </c>
      <c r="J144" s="556">
        <v>1</v>
      </c>
      <c r="K144" s="164">
        <v>1</v>
      </c>
      <c r="L144" s="164">
        <v>1</v>
      </c>
      <c r="M144" s="164">
        <v>1</v>
      </c>
      <c r="N144" s="164">
        <v>1</v>
      </c>
      <c r="O144" s="2184">
        <v>1.5</v>
      </c>
      <c r="P144" s="340">
        <v>2</v>
      </c>
      <c r="Q144" s="2144">
        <v>1</v>
      </c>
      <c r="R144" s="340">
        <v>2</v>
      </c>
    </row>
    <row r="145" spans="1:18" ht="16.5" customHeight="1" thickBot="1" x14ac:dyDescent="0.3">
      <c r="A145" s="2484"/>
      <c r="B145" s="2508"/>
      <c r="C145" s="287" t="s">
        <v>426</v>
      </c>
      <c r="D145" s="2451"/>
      <c r="E145" s="2510"/>
      <c r="F145" s="2521"/>
      <c r="G145" s="2073">
        <v>4.5</v>
      </c>
      <c r="H145" s="1228">
        <v>1.5</v>
      </c>
      <c r="I145" s="1228">
        <v>1</v>
      </c>
      <c r="J145" s="1417">
        <v>2.5</v>
      </c>
      <c r="K145" s="470">
        <v>1</v>
      </c>
      <c r="L145" s="170">
        <v>2.5</v>
      </c>
      <c r="M145" s="170">
        <v>5</v>
      </c>
      <c r="N145" s="170">
        <v>5</v>
      </c>
      <c r="O145" s="2185">
        <v>5.5</v>
      </c>
      <c r="P145" s="2122">
        <v>5</v>
      </c>
      <c r="Q145" s="2144">
        <v>4.5</v>
      </c>
      <c r="R145" s="2282">
        <v>4</v>
      </c>
    </row>
    <row r="146" spans="1:18" ht="15.75" customHeight="1" x14ac:dyDescent="0.25">
      <c r="A146" s="2438" t="s">
        <v>532</v>
      </c>
      <c r="B146" s="2514" t="s">
        <v>295</v>
      </c>
      <c r="C146" s="245" t="s">
        <v>362</v>
      </c>
      <c r="D146" s="2449" t="s">
        <v>297</v>
      </c>
      <c r="E146" s="1972"/>
      <c r="F146" s="1927"/>
      <c r="G146" s="1995">
        <v>1.04</v>
      </c>
      <c r="H146" s="959">
        <v>1.07</v>
      </c>
      <c r="I146" s="959">
        <v>1.07</v>
      </c>
      <c r="J146" s="944">
        <v>1.08</v>
      </c>
      <c r="K146" s="954">
        <v>1.1200000000000001</v>
      </c>
      <c r="L146" s="954">
        <v>1.1200000000000001</v>
      </c>
      <c r="M146" s="959">
        <v>1.0900000000000001</v>
      </c>
      <c r="N146" s="959">
        <v>1.1000000000000001</v>
      </c>
      <c r="O146" s="2187">
        <v>1</v>
      </c>
      <c r="P146" s="1436">
        <v>1.1399999999999999</v>
      </c>
      <c r="Q146" s="2194">
        <v>1.08</v>
      </c>
      <c r="R146" s="1436">
        <v>1.1399999999999999</v>
      </c>
    </row>
    <row r="147" spans="1:18" ht="15.75" customHeight="1" x14ac:dyDescent="0.25">
      <c r="A147" s="2439"/>
      <c r="B147" s="2507"/>
      <c r="C147" s="242" t="s">
        <v>364</v>
      </c>
      <c r="D147" s="2450"/>
      <c r="E147" s="1802"/>
      <c r="F147" s="1907"/>
      <c r="G147" s="1978">
        <v>6.3</v>
      </c>
      <c r="H147" s="399">
        <v>6.7</v>
      </c>
      <c r="I147" s="399">
        <v>6.6</v>
      </c>
      <c r="J147" s="817">
        <v>6.6</v>
      </c>
      <c r="K147" s="399">
        <v>7</v>
      </c>
      <c r="L147" s="399">
        <v>6.8</v>
      </c>
      <c r="M147" s="399">
        <v>6.6</v>
      </c>
      <c r="N147" s="399">
        <v>6.6</v>
      </c>
      <c r="O147" s="2172">
        <v>6.4</v>
      </c>
      <c r="P147" s="1996">
        <v>6.8</v>
      </c>
      <c r="Q147" s="1996">
        <v>6</v>
      </c>
      <c r="R147" s="2195">
        <v>6.8</v>
      </c>
    </row>
    <row r="148" spans="1:18" ht="15.75" customHeight="1" x14ac:dyDescent="0.25">
      <c r="A148" s="2439"/>
      <c r="B148" s="2507"/>
      <c r="C148" s="99" t="s">
        <v>383</v>
      </c>
      <c r="D148" s="2450"/>
      <c r="E148" s="1802"/>
      <c r="F148" s="1907"/>
      <c r="G148" s="1981">
        <v>0.5</v>
      </c>
      <c r="H148" s="164">
        <v>1</v>
      </c>
      <c r="I148" s="164">
        <v>1.5</v>
      </c>
      <c r="J148" s="556">
        <v>1.5</v>
      </c>
      <c r="K148" s="164">
        <v>2</v>
      </c>
      <c r="L148" s="164">
        <v>1.5</v>
      </c>
      <c r="M148" s="164">
        <v>2</v>
      </c>
      <c r="N148" s="164">
        <v>2</v>
      </c>
      <c r="O148" s="2178">
        <v>2</v>
      </c>
      <c r="P148" s="344">
        <v>3</v>
      </c>
      <c r="Q148" s="342">
        <v>2</v>
      </c>
      <c r="R148" s="344">
        <v>2.5</v>
      </c>
    </row>
    <row r="149" spans="1:18" ht="15.75" customHeight="1" x14ac:dyDescent="0.25">
      <c r="A149" s="2439"/>
      <c r="B149" s="2507"/>
      <c r="C149" s="248" t="s">
        <v>384</v>
      </c>
      <c r="D149" s="2450"/>
      <c r="E149" s="1802"/>
      <c r="F149" s="1907"/>
      <c r="G149" s="1982">
        <v>3</v>
      </c>
      <c r="H149" s="163">
        <v>0</v>
      </c>
      <c r="I149" s="168">
        <v>1</v>
      </c>
      <c r="J149" s="557">
        <v>1.5</v>
      </c>
      <c r="K149" s="163">
        <v>0</v>
      </c>
      <c r="L149" s="167">
        <v>2</v>
      </c>
      <c r="M149" s="167">
        <v>1.5</v>
      </c>
      <c r="N149" s="164">
        <v>0.5</v>
      </c>
      <c r="O149" s="2175">
        <v>1</v>
      </c>
      <c r="P149" s="344">
        <v>1</v>
      </c>
      <c r="Q149" s="344">
        <v>1</v>
      </c>
      <c r="R149" s="344">
        <v>1</v>
      </c>
    </row>
    <row r="150" spans="1:18" ht="15.75" customHeight="1" x14ac:dyDescent="0.25">
      <c r="A150" s="2439"/>
      <c r="B150" s="2507"/>
      <c r="C150" s="248" t="s">
        <v>386</v>
      </c>
      <c r="D150" s="2450"/>
      <c r="E150" s="1802"/>
      <c r="F150" s="1907"/>
      <c r="G150" s="1982">
        <v>4</v>
      </c>
      <c r="H150" s="168">
        <v>2</v>
      </c>
      <c r="I150" s="164">
        <v>1</v>
      </c>
      <c r="J150" s="557">
        <v>3</v>
      </c>
      <c r="K150" s="167">
        <v>2</v>
      </c>
      <c r="L150" s="167">
        <v>2</v>
      </c>
      <c r="M150" s="167">
        <v>4</v>
      </c>
      <c r="N150" s="167">
        <v>2.5</v>
      </c>
      <c r="O150" s="2174">
        <v>2</v>
      </c>
      <c r="P150" s="343">
        <v>2</v>
      </c>
      <c r="Q150" s="343">
        <v>2</v>
      </c>
      <c r="R150" s="343">
        <v>2</v>
      </c>
    </row>
    <row r="151" spans="1:18" ht="15.75" customHeight="1" x14ac:dyDescent="0.25">
      <c r="A151" s="2439"/>
      <c r="B151" s="2507"/>
      <c r="C151" s="248" t="s">
        <v>387</v>
      </c>
      <c r="D151" s="2450"/>
      <c r="E151" s="1802"/>
      <c r="F151" s="1907"/>
      <c r="G151" s="1982">
        <v>2.5</v>
      </c>
      <c r="H151" s="164">
        <v>1</v>
      </c>
      <c r="I151" s="164">
        <v>0.5</v>
      </c>
      <c r="J151" s="556">
        <v>1</v>
      </c>
      <c r="K151" s="164">
        <v>0.5</v>
      </c>
      <c r="L151" s="164">
        <v>0.5</v>
      </c>
      <c r="M151" s="164">
        <v>0.5</v>
      </c>
      <c r="N151" s="164">
        <v>0.5</v>
      </c>
      <c r="O151" s="2178">
        <v>0.5</v>
      </c>
      <c r="P151" s="342">
        <v>0.5</v>
      </c>
      <c r="Q151" s="342">
        <v>1</v>
      </c>
      <c r="R151" s="342">
        <v>0.5</v>
      </c>
    </row>
    <row r="152" spans="1:18" ht="16.5" customHeight="1" thickBot="1" x14ac:dyDescent="0.3">
      <c r="A152" s="2439"/>
      <c r="B152" s="2507"/>
      <c r="C152" s="383" t="s">
        <v>426</v>
      </c>
      <c r="D152" s="2450"/>
      <c r="E152" s="1802"/>
      <c r="F152" s="1907"/>
      <c r="G152" s="2000">
        <v>10</v>
      </c>
      <c r="H152" s="1189">
        <v>4</v>
      </c>
      <c r="I152" s="1189">
        <v>4</v>
      </c>
      <c r="J152" s="843">
        <v>7</v>
      </c>
      <c r="K152" s="1189">
        <v>4.5</v>
      </c>
      <c r="L152" s="1189">
        <v>6</v>
      </c>
      <c r="M152" s="400">
        <v>8</v>
      </c>
      <c r="N152" s="1189">
        <v>5.5</v>
      </c>
      <c r="O152" s="2179">
        <v>5.5</v>
      </c>
      <c r="P152" s="342">
        <v>6.5</v>
      </c>
      <c r="Q152" s="342">
        <v>6</v>
      </c>
      <c r="R152" s="342">
        <v>6</v>
      </c>
    </row>
    <row r="153" spans="1:18" ht="16.5" customHeight="1" x14ac:dyDescent="0.25">
      <c r="A153" s="2438" t="s">
        <v>515</v>
      </c>
      <c r="B153" s="2522" t="s">
        <v>295</v>
      </c>
      <c r="C153" s="245" t="s">
        <v>362</v>
      </c>
      <c r="D153" s="2449" t="s">
        <v>297</v>
      </c>
      <c r="E153" s="1993"/>
      <c r="F153" s="1927"/>
      <c r="G153" s="1191">
        <v>0.98</v>
      </c>
      <c r="H153" s="611">
        <v>0.96</v>
      </c>
      <c r="I153" s="357">
        <v>0.94</v>
      </c>
      <c r="J153" s="611">
        <v>0.96</v>
      </c>
      <c r="K153" s="398">
        <v>0.97</v>
      </c>
      <c r="L153" s="699">
        <v>0.94</v>
      </c>
      <c r="M153" s="398">
        <v>1</v>
      </c>
      <c r="N153" s="398">
        <v>1</v>
      </c>
      <c r="O153" s="2171">
        <v>0.98</v>
      </c>
      <c r="P153" s="2193">
        <v>1</v>
      </c>
      <c r="Q153" s="2193">
        <v>1</v>
      </c>
      <c r="R153" s="2193">
        <v>1.04</v>
      </c>
    </row>
    <row r="154" spans="1:18" ht="16.5" customHeight="1" x14ac:dyDescent="0.25">
      <c r="A154" s="2439"/>
      <c r="B154" s="2523"/>
      <c r="C154" s="242" t="s">
        <v>364</v>
      </c>
      <c r="D154" s="2450"/>
      <c r="E154" s="1806"/>
      <c r="F154" s="1907"/>
      <c r="G154" s="1229">
        <v>6.6</v>
      </c>
      <c r="H154" s="817">
        <v>6.9</v>
      </c>
      <c r="I154" s="399">
        <v>6.1</v>
      </c>
      <c r="J154" s="817">
        <v>6.3</v>
      </c>
      <c r="K154" s="399">
        <v>6.3</v>
      </c>
      <c r="L154" s="817">
        <v>6.2</v>
      </c>
      <c r="M154" s="399">
        <v>6.2</v>
      </c>
      <c r="N154" s="399">
        <v>6.2</v>
      </c>
      <c r="O154" s="2167">
        <v>6.2</v>
      </c>
      <c r="P154" s="54">
        <v>6.1</v>
      </c>
      <c r="Q154" s="54">
        <v>5.5</v>
      </c>
      <c r="R154" s="528">
        <v>6.3</v>
      </c>
    </row>
    <row r="155" spans="1:18" ht="16.5" customHeight="1" x14ac:dyDescent="0.25">
      <c r="A155" s="2439"/>
      <c r="B155" s="2523"/>
      <c r="C155" s="99" t="s">
        <v>383</v>
      </c>
      <c r="D155" s="2450"/>
      <c r="E155" s="1806"/>
      <c r="F155" s="1907"/>
      <c r="G155" s="1199">
        <v>0</v>
      </c>
      <c r="H155" s="556">
        <v>1</v>
      </c>
      <c r="I155" s="164">
        <v>1</v>
      </c>
      <c r="J155" s="556">
        <v>1.5</v>
      </c>
      <c r="K155" s="164">
        <v>1</v>
      </c>
      <c r="L155" s="556">
        <v>1.5</v>
      </c>
      <c r="M155" s="164">
        <v>1</v>
      </c>
      <c r="N155" s="164">
        <v>1</v>
      </c>
      <c r="O155" s="849">
        <v>1.5</v>
      </c>
      <c r="P155" s="340">
        <v>3</v>
      </c>
      <c r="Q155" s="2144">
        <v>1.5</v>
      </c>
      <c r="R155" s="340">
        <v>2.5</v>
      </c>
    </row>
    <row r="156" spans="1:18" ht="16.5" customHeight="1" x14ac:dyDescent="0.25">
      <c r="A156" s="2439"/>
      <c r="B156" s="2523"/>
      <c r="C156" s="248" t="s">
        <v>384</v>
      </c>
      <c r="D156" s="2450"/>
      <c r="E156" s="1806"/>
      <c r="F156" s="1907"/>
      <c r="G156" s="1193">
        <v>1</v>
      </c>
      <c r="H156" s="554">
        <v>0</v>
      </c>
      <c r="I156" s="163">
        <v>0</v>
      </c>
      <c r="J156" s="554">
        <v>0</v>
      </c>
      <c r="K156" s="163">
        <v>0</v>
      </c>
      <c r="L156" s="556">
        <v>0.5</v>
      </c>
      <c r="M156" s="163">
        <v>0</v>
      </c>
      <c r="N156" s="168">
        <v>1</v>
      </c>
      <c r="O156" s="849">
        <v>0.5</v>
      </c>
      <c r="P156" s="2123">
        <v>3</v>
      </c>
      <c r="Q156" s="2144">
        <v>0.5</v>
      </c>
      <c r="R156" s="2283">
        <v>3</v>
      </c>
    </row>
    <row r="157" spans="1:18" ht="16.5" customHeight="1" x14ac:dyDescent="0.25">
      <c r="A157" s="2439"/>
      <c r="B157" s="2523"/>
      <c r="C157" s="248" t="s">
        <v>386</v>
      </c>
      <c r="D157" s="2450"/>
      <c r="E157" s="1806"/>
      <c r="F157" s="1907"/>
      <c r="G157" s="1193">
        <v>1</v>
      </c>
      <c r="H157" s="556">
        <v>1</v>
      </c>
      <c r="I157" s="164">
        <v>1</v>
      </c>
      <c r="J157" s="557">
        <v>2</v>
      </c>
      <c r="K157" s="164">
        <v>0.5</v>
      </c>
      <c r="L157" s="554">
        <v>0</v>
      </c>
      <c r="M157" s="164">
        <v>1</v>
      </c>
      <c r="N157" s="168">
        <v>1.5</v>
      </c>
      <c r="O157" s="2174">
        <v>2</v>
      </c>
      <c r="P157" s="342">
        <v>1</v>
      </c>
      <c r="Q157" s="344">
        <v>1.5</v>
      </c>
      <c r="R157" s="342">
        <v>1</v>
      </c>
    </row>
    <row r="158" spans="1:18" ht="16.5" customHeight="1" x14ac:dyDescent="0.25">
      <c r="A158" s="2439"/>
      <c r="B158" s="2523"/>
      <c r="C158" s="248" t="s">
        <v>387</v>
      </c>
      <c r="D158" s="2450"/>
      <c r="E158" s="1806"/>
      <c r="F158" s="1907"/>
      <c r="G158" s="1193">
        <v>1</v>
      </c>
      <c r="H158" s="555">
        <v>1.5</v>
      </c>
      <c r="I158" s="168">
        <v>2</v>
      </c>
      <c r="J158" s="555">
        <v>1.5</v>
      </c>
      <c r="K158" s="168">
        <v>1.5</v>
      </c>
      <c r="L158" s="555">
        <v>2</v>
      </c>
      <c r="M158" s="168">
        <v>1.5</v>
      </c>
      <c r="N158" s="168">
        <v>1.5</v>
      </c>
      <c r="O158" s="2175">
        <v>2</v>
      </c>
      <c r="P158" s="343">
        <v>3</v>
      </c>
      <c r="Q158" s="343">
        <v>3</v>
      </c>
      <c r="R158" s="343">
        <v>3</v>
      </c>
    </row>
    <row r="159" spans="1:18" ht="16.5" customHeight="1" thickBot="1" x14ac:dyDescent="0.3">
      <c r="A159" s="2484"/>
      <c r="B159" s="2524"/>
      <c r="C159" s="287" t="s">
        <v>426</v>
      </c>
      <c r="D159" s="2451"/>
      <c r="E159" s="1994"/>
      <c r="F159" s="1953"/>
      <c r="G159" s="1200">
        <v>3</v>
      </c>
      <c r="H159" s="830">
        <v>3.5</v>
      </c>
      <c r="I159" s="170">
        <v>4</v>
      </c>
      <c r="J159" s="830">
        <v>5</v>
      </c>
      <c r="K159" s="170">
        <v>3</v>
      </c>
      <c r="L159" s="830">
        <v>4</v>
      </c>
      <c r="M159" s="1189">
        <v>3.5</v>
      </c>
      <c r="N159" s="170">
        <v>5</v>
      </c>
      <c r="O159" s="2176">
        <v>6</v>
      </c>
      <c r="P159" s="344">
        <v>10</v>
      </c>
      <c r="Q159" s="342">
        <v>6.5</v>
      </c>
      <c r="R159" s="344">
        <v>9.5</v>
      </c>
    </row>
    <row r="160" spans="1:18" ht="16.5" customHeight="1" x14ac:dyDescent="0.25">
      <c r="A160" s="2511" t="s">
        <v>504</v>
      </c>
      <c r="B160" s="2514" t="s">
        <v>295</v>
      </c>
      <c r="C160" s="245" t="s">
        <v>362</v>
      </c>
      <c r="D160" s="2449" t="s">
        <v>297</v>
      </c>
      <c r="E160" s="1972"/>
      <c r="F160" s="1927"/>
      <c r="G160" s="2071">
        <v>1.02</v>
      </c>
      <c r="H160" s="943">
        <v>1</v>
      </c>
      <c r="I160" s="951">
        <v>1</v>
      </c>
      <c r="J160" s="944">
        <v>1.07</v>
      </c>
      <c r="K160" s="951">
        <v>1</v>
      </c>
      <c r="L160" s="951">
        <v>1.01</v>
      </c>
      <c r="M160" s="753">
        <v>1.04</v>
      </c>
      <c r="N160" s="951">
        <v>1.01</v>
      </c>
      <c r="O160" s="2187">
        <v>0.98</v>
      </c>
      <c r="P160" s="2193">
        <v>1.02</v>
      </c>
      <c r="Q160" s="2193">
        <v>1.03</v>
      </c>
      <c r="R160" s="2193">
        <v>1.01</v>
      </c>
    </row>
    <row r="161" spans="1:18" ht="16.5" customHeight="1" x14ac:dyDescent="0.25">
      <c r="A161" s="2512"/>
      <c r="B161" s="2507"/>
      <c r="C161" s="242" t="s">
        <v>364</v>
      </c>
      <c r="D161" s="2450"/>
      <c r="E161" s="1802"/>
      <c r="F161" s="1907"/>
      <c r="G161" s="1229">
        <v>8.5</v>
      </c>
      <c r="H161" s="817">
        <v>8.3000000000000007</v>
      </c>
      <c r="I161" s="399">
        <v>8.3000000000000007</v>
      </c>
      <c r="J161" s="817">
        <v>8.8000000000000007</v>
      </c>
      <c r="K161" s="399">
        <v>8.1999999999999993</v>
      </c>
      <c r="L161" s="399">
        <v>8.3000000000000007</v>
      </c>
      <c r="M161" s="399">
        <v>8.6</v>
      </c>
      <c r="N161" s="399">
        <v>8.4</v>
      </c>
      <c r="O161" s="2167">
        <v>8.1</v>
      </c>
      <c r="P161" s="54">
        <v>8.4</v>
      </c>
      <c r="Q161" s="54">
        <v>7.7</v>
      </c>
      <c r="R161" s="528">
        <v>8.1999999999999993</v>
      </c>
    </row>
    <row r="162" spans="1:18" ht="16.5" customHeight="1" x14ac:dyDescent="0.25">
      <c r="A162" s="2512"/>
      <c r="B162" s="2507"/>
      <c r="C162" s="99" t="s">
        <v>383</v>
      </c>
      <c r="D162" s="2450"/>
      <c r="E162" s="1802"/>
      <c r="F162" s="1907"/>
      <c r="G162" s="1193">
        <v>0.5</v>
      </c>
      <c r="H162" s="556">
        <v>1</v>
      </c>
      <c r="I162" s="164">
        <v>1.5</v>
      </c>
      <c r="J162" s="556">
        <v>2</v>
      </c>
      <c r="K162" s="164">
        <v>2</v>
      </c>
      <c r="L162" s="164">
        <v>2</v>
      </c>
      <c r="M162" s="168">
        <v>2.5</v>
      </c>
      <c r="N162" s="168">
        <v>2.5</v>
      </c>
      <c r="O162" s="2184">
        <v>2.5</v>
      </c>
      <c r="P162" s="340">
        <v>3</v>
      </c>
      <c r="Q162" s="340">
        <v>3</v>
      </c>
      <c r="R162" s="2283">
        <v>4</v>
      </c>
    </row>
    <row r="163" spans="1:18" ht="16.5" customHeight="1" x14ac:dyDescent="0.25">
      <c r="A163" s="2512"/>
      <c r="B163" s="2507"/>
      <c r="C163" s="248" t="s">
        <v>384</v>
      </c>
      <c r="D163" s="2450"/>
      <c r="E163" s="1802"/>
      <c r="F163" s="1907"/>
      <c r="G163" s="1193">
        <v>1.5</v>
      </c>
      <c r="H163" s="554">
        <v>1</v>
      </c>
      <c r="I163" s="163">
        <v>0</v>
      </c>
      <c r="J163" s="554">
        <v>0</v>
      </c>
      <c r="K163" s="163">
        <v>0</v>
      </c>
      <c r="L163" s="167">
        <v>1.5</v>
      </c>
      <c r="M163" s="163">
        <v>0</v>
      </c>
      <c r="N163" s="164">
        <v>0.5</v>
      </c>
      <c r="O163" s="849">
        <v>0.5</v>
      </c>
      <c r="P163" s="2123">
        <v>3</v>
      </c>
      <c r="Q163" s="340">
        <v>1</v>
      </c>
      <c r="R163" s="2283">
        <v>3</v>
      </c>
    </row>
    <row r="164" spans="1:18" ht="16.5" customHeight="1" x14ac:dyDescent="0.25">
      <c r="A164" s="2512"/>
      <c r="B164" s="2507"/>
      <c r="C164" s="248" t="s">
        <v>386</v>
      </c>
      <c r="D164" s="2450"/>
      <c r="E164" s="1802"/>
      <c r="F164" s="1907"/>
      <c r="G164" s="1193">
        <v>0</v>
      </c>
      <c r="H164" s="556">
        <v>1</v>
      </c>
      <c r="I164" s="163">
        <v>0</v>
      </c>
      <c r="J164" s="556">
        <v>1</v>
      </c>
      <c r="K164" s="163">
        <v>0</v>
      </c>
      <c r="L164" s="167">
        <v>2.5</v>
      </c>
      <c r="M164" s="168">
        <v>1.5</v>
      </c>
      <c r="N164" s="164">
        <v>0.5</v>
      </c>
      <c r="O164" s="2188">
        <v>2.5</v>
      </c>
      <c r="P164" s="2122">
        <v>1</v>
      </c>
      <c r="Q164" s="2144">
        <v>1</v>
      </c>
      <c r="R164" s="2282">
        <v>1</v>
      </c>
    </row>
    <row r="165" spans="1:18" ht="16.5" customHeight="1" x14ac:dyDescent="0.25">
      <c r="A165" s="2512"/>
      <c r="B165" s="2507"/>
      <c r="C165" s="248" t="s">
        <v>387</v>
      </c>
      <c r="D165" s="2450"/>
      <c r="E165" s="1802"/>
      <c r="F165" s="1907"/>
      <c r="G165" s="1193">
        <v>1.5</v>
      </c>
      <c r="H165" s="556">
        <v>1</v>
      </c>
      <c r="I165" s="168">
        <v>1.5</v>
      </c>
      <c r="J165" s="555">
        <v>1.5</v>
      </c>
      <c r="K165" s="164">
        <v>1</v>
      </c>
      <c r="L165" s="168">
        <v>1.5</v>
      </c>
      <c r="M165" s="168">
        <v>1.5</v>
      </c>
      <c r="N165" s="168">
        <v>2</v>
      </c>
      <c r="O165" s="2175">
        <v>2</v>
      </c>
      <c r="P165" s="344">
        <v>2</v>
      </c>
      <c r="Q165" s="343">
        <v>2.5</v>
      </c>
      <c r="R165" s="344">
        <v>2</v>
      </c>
    </row>
    <row r="166" spans="1:18" ht="16.5" customHeight="1" thickBot="1" x14ac:dyDescent="0.3">
      <c r="A166" s="2513"/>
      <c r="B166" s="2508"/>
      <c r="C166" s="383" t="s">
        <v>426</v>
      </c>
      <c r="D166" s="2451"/>
      <c r="E166" s="1803"/>
      <c r="F166" s="1953"/>
      <c r="G166" s="1200">
        <v>3.5</v>
      </c>
      <c r="H166" s="830">
        <v>4</v>
      </c>
      <c r="I166" s="170">
        <v>3</v>
      </c>
      <c r="J166" s="830">
        <v>4.5</v>
      </c>
      <c r="K166" s="170">
        <v>3</v>
      </c>
      <c r="L166" s="173">
        <v>7.5</v>
      </c>
      <c r="M166" s="164">
        <v>5.5</v>
      </c>
      <c r="N166" s="170">
        <v>5.5</v>
      </c>
      <c r="O166" s="2189">
        <v>7.5</v>
      </c>
      <c r="P166" s="340">
        <v>9</v>
      </c>
      <c r="Q166" s="340">
        <v>7.5</v>
      </c>
      <c r="R166" s="340">
        <v>10</v>
      </c>
    </row>
    <row r="167" spans="1:18" ht="16.5" customHeight="1" x14ac:dyDescent="0.25">
      <c r="A167" s="2511" t="s">
        <v>505</v>
      </c>
      <c r="B167" s="2514" t="s">
        <v>295</v>
      </c>
      <c r="C167" s="245" t="s">
        <v>362</v>
      </c>
      <c r="D167" s="2449" t="s">
        <v>297</v>
      </c>
      <c r="E167" s="1972"/>
      <c r="F167" s="1927"/>
      <c r="G167" s="1191">
        <v>1.02</v>
      </c>
      <c r="H167" s="611">
        <v>1</v>
      </c>
      <c r="I167" s="398">
        <v>0.99</v>
      </c>
      <c r="J167" s="611">
        <v>1</v>
      </c>
      <c r="K167" s="398">
        <v>0.99</v>
      </c>
      <c r="L167" s="398">
        <v>1.02</v>
      </c>
      <c r="M167" s="753">
        <v>0.99</v>
      </c>
      <c r="N167" s="398">
        <v>0.99</v>
      </c>
      <c r="O167" s="2171">
        <v>0.99</v>
      </c>
      <c r="P167" s="2193">
        <v>1.04</v>
      </c>
      <c r="Q167" s="2193">
        <v>1.04</v>
      </c>
      <c r="R167" s="2193">
        <v>1.01</v>
      </c>
    </row>
    <row r="168" spans="1:18" ht="16.5" customHeight="1" x14ac:dyDescent="0.25">
      <c r="A168" s="2512"/>
      <c r="B168" s="2507"/>
      <c r="C168" s="242" t="s">
        <v>364</v>
      </c>
      <c r="D168" s="2450"/>
      <c r="E168" s="1802"/>
      <c r="F168" s="1907"/>
      <c r="G168" s="1229">
        <v>5.7</v>
      </c>
      <c r="H168" s="817">
        <v>5.8</v>
      </c>
      <c r="I168" s="399">
        <v>5.8</v>
      </c>
      <c r="J168" s="817">
        <v>5.8</v>
      </c>
      <c r="K168" s="399">
        <v>5.8</v>
      </c>
      <c r="L168" s="399">
        <v>6</v>
      </c>
      <c r="M168" s="399">
        <v>5.8</v>
      </c>
      <c r="N168" s="399">
        <v>5.8</v>
      </c>
      <c r="O168" s="726">
        <v>5.8</v>
      </c>
      <c r="P168" s="528">
        <v>6.1</v>
      </c>
      <c r="Q168" s="528">
        <v>5.5</v>
      </c>
      <c r="R168" s="528">
        <v>5.9</v>
      </c>
    </row>
    <row r="169" spans="1:18" ht="16.5" customHeight="1" x14ac:dyDescent="0.25">
      <c r="A169" s="2512"/>
      <c r="B169" s="2507"/>
      <c r="C169" s="99" t="s">
        <v>383</v>
      </c>
      <c r="D169" s="2450"/>
      <c r="E169" s="1802"/>
      <c r="F169" s="1907"/>
      <c r="G169" s="1193">
        <v>1</v>
      </c>
      <c r="H169" s="556">
        <v>1</v>
      </c>
      <c r="I169" s="163">
        <v>0</v>
      </c>
      <c r="J169" s="556">
        <v>2</v>
      </c>
      <c r="K169" s="163">
        <v>0</v>
      </c>
      <c r="L169" s="163">
        <v>0.5</v>
      </c>
      <c r="M169" s="163">
        <v>0</v>
      </c>
      <c r="N169" s="163">
        <v>0</v>
      </c>
      <c r="O169" s="2178">
        <v>1</v>
      </c>
      <c r="P169" s="341">
        <v>0.5</v>
      </c>
      <c r="Q169" s="341">
        <v>0</v>
      </c>
      <c r="R169" s="341">
        <v>0.5</v>
      </c>
    </row>
    <row r="170" spans="1:18" ht="16.5" customHeight="1" x14ac:dyDescent="0.25">
      <c r="A170" s="2512"/>
      <c r="B170" s="2507"/>
      <c r="C170" s="248" t="s">
        <v>384</v>
      </c>
      <c r="D170" s="2450"/>
      <c r="E170" s="1802"/>
      <c r="F170" s="1907"/>
      <c r="G170" s="1193">
        <v>0.5</v>
      </c>
      <c r="H170" s="556">
        <v>0</v>
      </c>
      <c r="I170" s="164">
        <v>0.5</v>
      </c>
      <c r="J170" s="556">
        <v>0.5</v>
      </c>
      <c r="K170" s="163">
        <v>0</v>
      </c>
      <c r="L170" s="167">
        <v>1.5</v>
      </c>
      <c r="M170" s="164">
        <v>0.5</v>
      </c>
      <c r="N170" s="167">
        <v>2.5</v>
      </c>
      <c r="O170" s="2173">
        <v>0</v>
      </c>
      <c r="P170" s="344">
        <v>1</v>
      </c>
      <c r="Q170" s="343">
        <v>3</v>
      </c>
      <c r="R170" s="344">
        <v>1</v>
      </c>
    </row>
    <row r="171" spans="1:18" ht="16.5" customHeight="1" x14ac:dyDescent="0.25">
      <c r="A171" s="2512"/>
      <c r="B171" s="2507"/>
      <c r="C171" s="248" t="s">
        <v>386</v>
      </c>
      <c r="D171" s="2450"/>
      <c r="E171" s="1802"/>
      <c r="F171" s="1907"/>
      <c r="G171" s="1193">
        <v>1</v>
      </c>
      <c r="H171" s="556">
        <v>1</v>
      </c>
      <c r="I171" s="164">
        <v>0.5</v>
      </c>
      <c r="J171" s="556">
        <v>1</v>
      </c>
      <c r="K171" s="163">
        <v>0</v>
      </c>
      <c r="L171" s="167">
        <v>2</v>
      </c>
      <c r="M171" s="167">
        <v>2</v>
      </c>
      <c r="N171" s="164">
        <v>1</v>
      </c>
      <c r="O171" s="2175">
        <v>1.5</v>
      </c>
      <c r="P171" s="343">
        <v>3</v>
      </c>
      <c r="Q171" s="342">
        <v>1</v>
      </c>
      <c r="R171" s="343">
        <v>3</v>
      </c>
    </row>
    <row r="172" spans="1:18" ht="16.5" customHeight="1" x14ac:dyDescent="0.25">
      <c r="A172" s="2512"/>
      <c r="B172" s="2507"/>
      <c r="C172" s="248" t="s">
        <v>387</v>
      </c>
      <c r="D172" s="2450"/>
      <c r="E172" s="1802"/>
      <c r="F172" s="1907"/>
      <c r="G172" s="1195">
        <v>1.5</v>
      </c>
      <c r="H172" s="555">
        <v>1.5</v>
      </c>
      <c r="I172" s="164">
        <v>1</v>
      </c>
      <c r="J172" s="555">
        <v>2</v>
      </c>
      <c r="K172" s="168">
        <v>2</v>
      </c>
      <c r="L172" s="168">
        <v>1.5</v>
      </c>
      <c r="M172" s="164">
        <v>1</v>
      </c>
      <c r="N172" s="168">
        <v>1.5</v>
      </c>
      <c r="O172" s="2178">
        <v>1</v>
      </c>
      <c r="P172" s="344">
        <v>1.5</v>
      </c>
      <c r="Q172" s="342">
        <v>1</v>
      </c>
      <c r="R172" s="344">
        <v>1.5</v>
      </c>
    </row>
    <row r="173" spans="1:18" ht="16.5" customHeight="1" thickBot="1" x14ac:dyDescent="0.3">
      <c r="A173" s="2513"/>
      <c r="B173" s="2508"/>
      <c r="C173" s="287" t="s">
        <v>426</v>
      </c>
      <c r="D173" s="2451"/>
      <c r="E173" s="1803"/>
      <c r="F173" s="1953"/>
      <c r="G173" s="1200">
        <v>4</v>
      </c>
      <c r="H173" s="830">
        <v>3.5</v>
      </c>
      <c r="I173" s="470">
        <v>2</v>
      </c>
      <c r="J173" s="830">
        <v>5.5</v>
      </c>
      <c r="K173" s="470">
        <v>2</v>
      </c>
      <c r="L173" s="170">
        <v>5.5</v>
      </c>
      <c r="M173" s="164">
        <v>3.5</v>
      </c>
      <c r="N173" s="170">
        <v>5</v>
      </c>
      <c r="O173" s="2176">
        <v>3.5</v>
      </c>
      <c r="P173" s="342">
        <v>6</v>
      </c>
      <c r="Q173" s="342">
        <v>5</v>
      </c>
      <c r="R173" s="342">
        <v>6</v>
      </c>
    </row>
    <row r="174" spans="1:18" ht="16.5" customHeight="1" x14ac:dyDescent="0.25">
      <c r="A174" s="2511" t="s">
        <v>506</v>
      </c>
      <c r="B174" s="2514" t="s">
        <v>295</v>
      </c>
      <c r="C174" s="245" t="s">
        <v>362</v>
      </c>
      <c r="D174" s="2449" t="s">
        <v>297</v>
      </c>
      <c r="E174" s="1972"/>
      <c r="F174" s="1927"/>
      <c r="G174" s="1205">
        <v>1.17</v>
      </c>
      <c r="H174" s="697">
        <v>1.02</v>
      </c>
      <c r="I174" s="358">
        <v>1</v>
      </c>
      <c r="J174" s="611">
        <v>1</v>
      </c>
      <c r="K174" s="398">
        <v>0.98</v>
      </c>
      <c r="L174" s="398">
        <v>0.98</v>
      </c>
      <c r="M174" s="821">
        <v>1.1200000000000001</v>
      </c>
      <c r="N174" s="358">
        <v>1.1399999999999999</v>
      </c>
      <c r="O174" s="2186">
        <v>1.1299999999999999</v>
      </c>
      <c r="P174" s="2193">
        <v>1</v>
      </c>
      <c r="Q174" s="1436">
        <v>1.1100000000000001</v>
      </c>
      <c r="R174" s="1436">
        <v>1.1000000000000001</v>
      </c>
    </row>
    <row r="175" spans="1:18" ht="16.5" customHeight="1" x14ac:dyDescent="0.25">
      <c r="A175" s="2512"/>
      <c r="B175" s="2507"/>
      <c r="C175" s="242" t="s">
        <v>364</v>
      </c>
      <c r="D175" s="2450"/>
      <c r="E175" s="1802"/>
      <c r="F175" s="1907"/>
      <c r="G175" s="1229">
        <v>6.3</v>
      </c>
      <c r="H175" s="817">
        <v>5.5</v>
      </c>
      <c r="I175" s="399">
        <v>5.6</v>
      </c>
      <c r="J175" s="817">
        <v>5.5</v>
      </c>
      <c r="K175" s="399">
        <v>5.5</v>
      </c>
      <c r="L175" s="399">
        <v>5.5</v>
      </c>
      <c r="M175" s="399">
        <v>6.2</v>
      </c>
      <c r="N175" s="399">
        <v>6.3</v>
      </c>
      <c r="O175" s="726">
        <v>6.4</v>
      </c>
      <c r="P175" s="528">
        <v>5.0999999999999996</v>
      </c>
      <c r="Q175" s="528">
        <v>4</v>
      </c>
      <c r="R175" s="528">
        <v>4.4000000000000004</v>
      </c>
    </row>
    <row r="176" spans="1:18" ht="16.5" customHeight="1" x14ac:dyDescent="0.25">
      <c r="A176" s="2512"/>
      <c r="B176" s="2507"/>
      <c r="C176" s="99" t="s">
        <v>383</v>
      </c>
      <c r="D176" s="2450"/>
      <c r="E176" s="1802"/>
      <c r="F176" s="1907"/>
      <c r="G176" s="1199">
        <v>0</v>
      </c>
      <c r="H176" s="554">
        <v>1</v>
      </c>
      <c r="I176" s="164">
        <v>2</v>
      </c>
      <c r="J176" s="555">
        <v>3</v>
      </c>
      <c r="K176" s="164">
        <v>1</v>
      </c>
      <c r="L176" s="164">
        <v>2</v>
      </c>
      <c r="M176" s="168">
        <v>3</v>
      </c>
      <c r="N176" s="168">
        <v>2.5</v>
      </c>
      <c r="O176" s="2178">
        <v>2</v>
      </c>
      <c r="P176" s="344">
        <v>2.5</v>
      </c>
      <c r="Q176" s="344">
        <v>2.5</v>
      </c>
      <c r="R176" s="344">
        <v>2.5</v>
      </c>
    </row>
    <row r="177" spans="1:18" ht="16.5" customHeight="1" x14ac:dyDescent="0.25">
      <c r="A177" s="2512"/>
      <c r="B177" s="2507"/>
      <c r="C177" s="248" t="s">
        <v>384</v>
      </c>
      <c r="D177" s="2450"/>
      <c r="E177" s="1802"/>
      <c r="F177" s="1907"/>
      <c r="G177" s="1199">
        <v>0</v>
      </c>
      <c r="H177" s="554">
        <v>0</v>
      </c>
      <c r="I177" s="163">
        <v>0</v>
      </c>
      <c r="J177" s="554">
        <v>0</v>
      </c>
      <c r="K177" s="168">
        <v>1</v>
      </c>
      <c r="L177" s="163">
        <v>0</v>
      </c>
      <c r="M177" s="163">
        <v>0</v>
      </c>
      <c r="N177" s="168">
        <v>1</v>
      </c>
      <c r="O177" s="2173">
        <v>0</v>
      </c>
      <c r="P177" s="343">
        <v>1.5</v>
      </c>
      <c r="Q177" s="343">
        <v>1.5</v>
      </c>
      <c r="R177" s="343">
        <v>1.5</v>
      </c>
    </row>
    <row r="178" spans="1:18" ht="16.5" customHeight="1" x14ac:dyDescent="0.25">
      <c r="A178" s="2512"/>
      <c r="B178" s="2507"/>
      <c r="C178" s="248" t="s">
        <v>386</v>
      </c>
      <c r="D178" s="2450"/>
      <c r="E178" s="1802"/>
      <c r="F178" s="1907"/>
      <c r="G178" s="1199">
        <v>0</v>
      </c>
      <c r="H178" s="554">
        <v>0</v>
      </c>
      <c r="I178" s="164">
        <v>1</v>
      </c>
      <c r="J178" s="554">
        <v>0</v>
      </c>
      <c r="K178" s="163">
        <v>0</v>
      </c>
      <c r="L178" s="164">
        <v>0.5</v>
      </c>
      <c r="M178" s="164">
        <v>0.5</v>
      </c>
      <c r="N178" s="163">
        <v>0</v>
      </c>
      <c r="O178" s="2174">
        <v>2</v>
      </c>
      <c r="P178" s="341">
        <v>0</v>
      </c>
      <c r="Q178" s="343">
        <v>2</v>
      </c>
      <c r="R178" s="341">
        <v>0</v>
      </c>
    </row>
    <row r="179" spans="1:18" ht="16.5" customHeight="1" x14ac:dyDescent="0.25">
      <c r="A179" s="2512"/>
      <c r="B179" s="2507"/>
      <c r="C179" s="248" t="s">
        <v>387</v>
      </c>
      <c r="D179" s="2450"/>
      <c r="E179" s="1802"/>
      <c r="F179" s="1907"/>
      <c r="G179" s="1193">
        <v>1</v>
      </c>
      <c r="H179" s="556">
        <v>1</v>
      </c>
      <c r="I179" s="168">
        <v>1.5</v>
      </c>
      <c r="J179" s="555">
        <v>2</v>
      </c>
      <c r="K179" s="167">
        <v>2.5</v>
      </c>
      <c r="L179" s="168">
        <v>2</v>
      </c>
      <c r="M179" s="168">
        <v>1.5</v>
      </c>
      <c r="N179" s="168">
        <v>1.5</v>
      </c>
      <c r="O179" s="2175">
        <v>2</v>
      </c>
      <c r="P179" s="344">
        <v>2</v>
      </c>
      <c r="Q179" s="344">
        <v>2</v>
      </c>
      <c r="R179" s="344">
        <v>2</v>
      </c>
    </row>
    <row r="180" spans="1:18" ht="16.5" customHeight="1" thickBot="1" x14ac:dyDescent="0.3">
      <c r="A180" s="2513"/>
      <c r="B180" s="2508"/>
      <c r="C180" s="287" t="s">
        <v>426</v>
      </c>
      <c r="D180" s="2451"/>
      <c r="E180" s="1803"/>
      <c r="F180" s="1953"/>
      <c r="G180" s="1879">
        <v>1</v>
      </c>
      <c r="H180" s="832">
        <v>2</v>
      </c>
      <c r="I180" s="170">
        <v>4.5</v>
      </c>
      <c r="J180" s="830">
        <v>5</v>
      </c>
      <c r="K180" s="170">
        <v>4.5</v>
      </c>
      <c r="L180" s="170">
        <v>4.5</v>
      </c>
      <c r="M180" s="164">
        <v>5</v>
      </c>
      <c r="N180" s="170">
        <v>5</v>
      </c>
      <c r="O180" s="2176">
        <v>6</v>
      </c>
      <c r="P180" s="342">
        <v>6</v>
      </c>
      <c r="Q180" s="344">
        <v>8</v>
      </c>
      <c r="R180" s="342">
        <v>6</v>
      </c>
    </row>
    <row r="181" spans="1:18" ht="16.5" customHeight="1" x14ac:dyDescent="0.25">
      <c r="A181" s="2511" t="s">
        <v>507</v>
      </c>
      <c r="B181" s="2514" t="s">
        <v>295</v>
      </c>
      <c r="C181" s="245" t="s">
        <v>362</v>
      </c>
      <c r="D181" s="2449" t="s">
        <v>297</v>
      </c>
      <c r="E181" s="1806"/>
      <c r="F181" s="1907"/>
      <c r="G181" s="1191">
        <v>0.99</v>
      </c>
      <c r="H181" s="611">
        <v>0.99</v>
      </c>
      <c r="I181" s="398">
        <v>0.99</v>
      </c>
      <c r="J181" s="611">
        <v>1.02</v>
      </c>
      <c r="K181" s="357">
        <v>1.08</v>
      </c>
      <c r="L181" s="398">
        <v>0.99</v>
      </c>
      <c r="M181" s="753">
        <v>1.03</v>
      </c>
      <c r="N181" s="398">
        <v>1.03</v>
      </c>
      <c r="O181" s="2171">
        <v>1.04</v>
      </c>
      <c r="P181" s="1436">
        <v>1.19</v>
      </c>
      <c r="Q181" s="1436">
        <v>1.19</v>
      </c>
      <c r="R181" s="1436">
        <v>1.22</v>
      </c>
    </row>
    <row r="182" spans="1:18" ht="16.5" customHeight="1" x14ac:dyDescent="0.25">
      <c r="A182" s="2512"/>
      <c r="B182" s="2507"/>
      <c r="C182" s="242" t="s">
        <v>364</v>
      </c>
      <c r="D182" s="2450"/>
      <c r="E182" s="1806"/>
      <c r="F182" s="1907"/>
      <c r="G182" s="1229">
        <v>4.2</v>
      </c>
      <c r="H182" s="817">
        <v>4.8</v>
      </c>
      <c r="I182" s="399">
        <v>4.7</v>
      </c>
      <c r="J182" s="817">
        <v>4.9000000000000004</v>
      </c>
      <c r="K182" s="399">
        <v>5.0999999999999996</v>
      </c>
      <c r="L182" s="1771">
        <v>4.8</v>
      </c>
      <c r="M182" s="399">
        <v>4.9000000000000004</v>
      </c>
      <c r="N182" s="399">
        <v>5.2</v>
      </c>
      <c r="O182" s="2180">
        <v>5.2</v>
      </c>
      <c r="P182" s="2195">
        <v>6</v>
      </c>
      <c r="Q182" s="2195">
        <v>6.7</v>
      </c>
      <c r="R182" s="2195">
        <v>7.6</v>
      </c>
    </row>
    <row r="183" spans="1:18" ht="16.5" customHeight="1" x14ac:dyDescent="0.25">
      <c r="A183" s="2512"/>
      <c r="B183" s="2507"/>
      <c r="C183" s="99" t="s">
        <v>383</v>
      </c>
      <c r="D183" s="2450"/>
      <c r="E183" s="1806"/>
      <c r="F183" s="1907"/>
      <c r="G183" s="1199">
        <v>0.5</v>
      </c>
      <c r="H183" s="554">
        <v>0</v>
      </c>
      <c r="I183" s="163">
        <v>0</v>
      </c>
      <c r="J183" s="554">
        <v>0.5</v>
      </c>
      <c r="K183" s="163">
        <v>0.5</v>
      </c>
      <c r="L183" s="163">
        <v>0</v>
      </c>
      <c r="M183" s="163">
        <v>0.5</v>
      </c>
      <c r="N183" s="164">
        <v>1</v>
      </c>
      <c r="O183" s="2178">
        <v>2</v>
      </c>
      <c r="P183" s="342">
        <v>2</v>
      </c>
      <c r="Q183" s="342">
        <v>1.5</v>
      </c>
      <c r="R183" s="342">
        <v>1</v>
      </c>
    </row>
    <row r="184" spans="1:18" ht="16.5" customHeight="1" x14ac:dyDescent="0.25">
      <c r="A184" s="2512"/>
      <c r="B184" s="2507"/>
      <c r="C184" s="248" t="s">
        <v>384</v>
      </c>
      <c r="D184" s="2450"/>
      <c r="E184" s="1806"/>
      <c r="F184" s="1907"/>
      <c r="G184" s="1199">
        <v>0</v>
      </c>
      <c r="H184" s="554">
        <v>0</v>
      </c>
      <c r="I184" s="163">
        <v>0</v>
      </c>
      <c r="J184" s="554">
        <v>0</v>
      </c>
      <c r="K184" s="163">
        <v>0</v>
      </c>
      <c r="L184" s="163">
        <v>0</v>
      </c>
      <c r="M184" s="163">
        <v>0</v>
      </c>
      <c r="N184" s="168">
        <v>1</v>
      </c>
      <c r="O184" s="2174">
        <v>1.5</v>
      </c>
      <c r="P184" s="343">
        <v>2</v>
      </c>
      <c r="Q184" s="343">
        <v>1.5</v>
      </c>
      <c r="R184" s="343">
        <v>2</v>
      </c>
    </row>
    <row r="185" spans="1:18" ht="16.5" customHeight="1" x14ac:dyDescent="0.25">
      <c r="A185" s="2512"/>
      <c r="B185" s="2507"/>
      <c r="C185" s="248" t="s">
        <v>386</v>
      </c>
      <c r="D185" s="2450"/>
      <c r="E185" s="1806"/>
      <c r="F185" s="1907"/>
      <c r="G185" s="1193">
        <v>0.5</v>
      </c>
      <c r="H185" s="556">
        <v>0.5</v>
      </c>
      <c r="I185" s="164">
        <v>1</v>
      </c>
      <c r="J185" s="554">
        <v>0</v>
      </c>
      <c r="K185" s="164">
        <v>1</v>
      </c>
      <c r="L185" s="163">
        <v>0</v>
      </c>
      <c r="M185" s="164">
        <v>0.5</v>
      </c>
      <c r="N185" s="163">
        <v>0</v>
      </c>
      <c r="O185" s="2174">
        <v>2</v>
      </c>
      <c r="P185" s="341">
        <v>0</v>
      </c>
      <c r="Q185" s="343">
        <v>2</v>
      </c>
      <c r="R185" s="341">
        <v>0</v>
      </c>
    </row>
    <row r="186" spans="1:18" ht="16.5" customHeight="1" x14ac:dyDescent="0.25">
      <c r="A186" s="2512"/>
      <c r="B186" s="2507"/>
      <c r="C186" s="248" t="s">
        <v>387</v>
      </c>
      <c r="D186" s="2450"/>
      <c r="E186" s="1806"/>
      <c r="F186" s="1907"/>
      <c r="G186" s="1193">
        <v>1</v>
      </c>
      <c r="H186" s="556">
        <v>1</v>
      </c>
      <c r="I186" s="168">
        <v>1.5</v>
      </c>
      <c r="J186" s="555">
        <v>1.5</v>
      </c>
      <c r="K186" s="164">
        <v>1</v>
      </c>
      <c r="L186" s="1762">
        <v>1.5</v>
      </c>
      <c r="M186" s="164">
        <v>1</v>
      </c>
      <c r="N186" s="164">
        <v>1</v>
      </c>
      <c r="O186" s="2175">
        <v>1.5</v>
      </c>
      <c r="P186" s="344">
        <v>2</v>
      </c>
      <c r="Q186" s="344">
        <v>1.5</v>
      </c>
      <c r="R186" s="344">
        <v>2</v>
      </c>
    </row>
    <row r="187" spans="1:18" ht="16.5" customHeight="1" thickBot="1" x14ac:dyDescent="0.3">
      <c r="A187" s="2513"/>
      <c r="B187" s="2508"/>
      <c r="C187" s="287" t="s">
        <v>426</v>
      </c>
      <c r="D187" s="2451"/>
      <c r="E187" s="1806"/>
      <c r="F187" s="1907"/>
      <c r="G187" s="1879">
        <v>2</v>
      </c>
      <c r="H187" s="832">
        <v>1.5</v>
      </c>
      <c r="I187" s="170">
        <v>2.5</v>
      </c>
      <c r="J187" s="832">
        <v>2</v>
      </c>
      <c r="K187" s="170">
        <v>2.5</v>
      </c>
      <c r="L187" s="165">
        <v>1.5</v>
      </c>
      <c r="M187" s="163">
        <v>2</v>
      </c>
      <c r="N187" s="170">
        <v>3</v>
      </c>
      <c r="O187" s="2190">
        <v>7</v>
      </c>
      <c r="P187" s="342">
        <v>6</v>
      </c>
      <c r="Q187" s="342">
        <v>6.5</v>
      </c>
      <c r="R187" s="342">
        <v>5</v>
      </c>
    </row>
    <row r="188" spans="1:18" ht="15.75" customHeight="1" x14ac:dyDescent="0.25">
      <c r="A188" s="2343" t="s">
        <v>350</v>
      </c>
      <c r="B188" s="2481" t="s">
        <v>295</v>
      </c>
      <c r="C188" s="488" t="s">
        <v>543</v>
      </c>
      <c r="D188" s="481"/>
      <c r="E188" s="587"/>
      <c r="F188" s="1908"/>
      <c r="G188" s="2002"/>
      <c r="H188" s="1878"/>
      <c r="I188" s="1878"/>
      <c r="J188" s="702"/>
      <c r="K188" s="702"/>
      <c r="L188" s="1878"/>
      <c r="M188" s="702"/>
      <c r="N188" s="1878"/>
      <c r="O188" s="2105"/>
      <c r="P188" s="2117"/>
      <c r="Q188" s="2138"/>
      <c r="R188" s="2219"/>
    </row>
    <row r="189" spans="1:18" ht="21" customHeight="1" thickBot="1" x14ac:dyDescent="0.3">
      <c r="A189" s="2385"/>
      <c r="B189" s="2483"/>
      <c r="C189" s="489" t="s">
        <v>544</v>
      </c>
      <c r="D189" s="482"/>
      <c r="E189" s="588"/>
      <c r="F189" s="1960"/>
      <c r="G189" s="1983"/>
      <c r="H189" s="1540"/>
      <c r="I189" s="1540"/>
      <c r="J189" s="1537"/>
      <c r="K189" s="1537"/>
      <c r="L189" s="1540"/>
      <c r="M189" s="1537"/>
      <c r="N189" s="575"/>
      <c r="O189" s="2121"/>
      <c r="P189" s="2117"/>
      <c r="Q189" s="2138"/>
      <c r="R189" s="2219"/>
    </row>
    <row r="190" spans="1:18" x14ac:dyDescent="0.25">
      <c r="A190" s="2343" t="s">
        <v>475</v>
      </c>
      <c r="B190" s="265" t="s">
        <v>295</v>
      </c>
      <c r="C190" s="253" t="s">
        <v>476</v>
      </c>
      <c r="D190" s="237" t="s">
        <v>297</v>
      </c>
      <c r="E190" s="1541"/>
      <c r="F190" s="1899"/>
      <c r="G190" s="1894"/>
      <c r="H190" s="1114"/>
      <c r="I190" s="1114"/>
      <c r="J190" s="1380"/>
      <c r="K190" s="1114"/>
      <c r="L190" s="1114"/>
      <c r="M190" s="1380"/>
      <c r="N190" s="1808"/>
      <c r="O190" s="671"/>
      <c r="P190" s="45"/>
      <c r="Q190" s="45"/>
      <c r="R190" s="45"/>
    </row>
    <row r="191" spans="1:18" x14ac:dyDescent="0.25">
      <c r="A191" s="2344"/>
      <c r="B191" s="1351" t="s">
        <v>295</v>
      </c>
      <c r="C191" s="251" t="s">
        <v>533</v>
      </c>
      <c r="D191" s="239" t="s">
        <v>297</v>
      </c>
      <c r="E191" s="1439"/>
      <c r="F191" s="1897"/>
      <c r="G191" s="1952"/>
      <c r="H191" s="307"/>
      <c r="I191" s="307"/>
      <c r="J191" s="1282"/>
      <c r="K191" s="307"/>
      <c r="L191" s="307"/>
      <c r="M191" s="1282"/>
      <c r="N191" s="307"/>
      <c r="O191" s="671"/>
      <c r="P191" s="45"/>
      <c r="Q191" s="45"/>
      <c r="R191" s="45"/>
    </row>
    <row r="192" spans="1:18" x14ac:dyDescent="0.25">
      <c r="A192" s="2344"/>
      <c r="B192" s="1351" t="s">
        <v>295</v>
      </c>
      <c r="C192" s="250" t="s">
        <v>477</v>
      </c>
      <c r="D192" s="238" t="s">
        <v>297</v>
      </c>
      <c r="E192" s="1439"/>
      <c r="F192" s="1897"/>
      <c r="G192" s="1952"/>
      <c r="H192" s="307"/>
      <c r="I192" s="307"/>
      <c r="J192" s="1282"/>
      <c r="K192" s="307"/>
      <c r="L192" s="307"/>
      <c r="M192" s="1282"/>
      <c r="N192" s="307"/>
      <c r="O192" s="671"/>
      <c r="P192" s="45"/>
      <c r="Q192" s="45"/>
      <c r="R192" s="45"/>
    </row>
    <row r="193" spans="1:18" ht="16.5" thickBot="1" x14ac:dyDescent="0.3">
      <c r="A193" s="2344"/>
      <c r="B193" s="412" t="s">
        <v>295</v>
      </c>
      <c r="C193" s="621" t="s">
        <v>478</v>
      </c>
      <c r="D193" s="239" t="s">
        <v>297</v>
      </c>
      <c r="E193" s="1439"/>
      <c r="F193" s="1897"/>
      <c r="G193" s="1952"/>
      <c r="H193" s="307"/>
      <c r="I193" s="307"/>
      <c r="J193" s="1282"/>
      <c r="K193" s="307"/>
      <c r="L193" s="307"/>
      <c r="M193" s="1282"/>
      <c r="N193" s="307"/>
      <c r="O193" s="671"/>
      <c r="P193" s="45"/>
      <c r="Q193" s="45"/>
      <c r="R193" s="45"/>
    </row>
    <row r="194" spans="1:18" ht="16.5" thickBot="1" x14ac:dyDescent="0.3">
      <c r="A194" s="2385"/>
      <c r="B194" s="412" t="s">
        <v>295</v>
      </c>
      <c r="C194" s="621" t="s">
        <v>500</v>
      </c>
      <c r="D194" s="240" t="s">
        <v>297</v>
      </c>
      <c r="E194" s="1542"/>
      <c r="F194" s="1906"/>
      <c r="G194" s="1289"/>
      <c r="H194" s="308"/>
      <c r="I194" s="308"/>
      <c r="J194" s="1290"/>
      <c r="K194" s="308"/>
      <c r="L194" s="308"/>
      <c r="M194" s="1290"/>
      <c r="N194" s="307"/>
      <c r="O194" s="671"/>
      <c r="P194" s="45"/>
      <c r="Q194" s="45"/>
      <c r="R194" s="45"/>
    </row>
    <row r="195" spans="1:18" x14ac:dyDescent="0.25">
      <c r="O195" s="41"/>
      <c r="P195" s="41"/>
      <c r="Q195" s="41"/>
      <c r="R195" s="41"/>
    </row>
    <row r="196" spans="1:18" x14ac:dyDescent="0.25">
      <c r="B196" s="41"/>
      <c r="C196" s="41"/>
      <c r="D196" s="41"/>
      <c r="E196" s="41"/>
      <c r="F196" s="207"/>
      <c r="O196" s="41"/>
      <c r="P196" s="41"/>
      <c r="Q196" s="41"/>
      <c r="R196" s="41"/>
    </row>
    <row r="197" spans="1:18" x14ac:dyDescent="0.25">
      <c r="A197" s="41"/>
      <c r="B197" s="41"/>
      <c r="C197" s="41"/>
      <c r="D197" s="41"/>
      <c r="E197" s="41"/>
      <c r="F197" s="207"/>
      <c r="G197" s="41"/>
      <c r="H197" s="41"/>
      <c r="I197" s="41"/>
      <c r="J197" s="41"/>
      <c r="K197" s="41"/>
      <c r="L197" s="41"/>
      <c r="M197" s="207"/>
      <c r="N197" s="207"/>
      <c r="O197" s="41"/>
      <c r="P197" s="41"/>
      <c r="Q197" s="41"/>
      <c r="R197" s="41"/>
    </row>
  </sheetData>
  <mergeCells count="83">
    <mergeCell ref="G21:I21"/>
    <mergeCell ref="G22:I22"/>
    <mergeCell ref="J21:L21"/>
    <mergeCell ref="J22:L22"/>
    <mergeCell ref="M21:O21"/>
    <mergeCell ref="M22:O22"/>
    <mergeCell ref="D181:D187"/>
    <mergeCell ref="D160:D166"/>
    <mergeCell ref="A167:A173"/>
    <mergeCell ref="B167:B173"/>
    <mergeCell ref="D167:D173"/>
    <mergeCell ref="A174:A180"/>
    <mergeCell ref="B174:B180"/>
    <mergeCell ref="D174:D180"/>
    <mergeCell ref="A125:A131"/>
    <mergeCell ref="B125:B131"/>
    <mergeCell ref="D125:D131"/>
    <mergeCell ref="A153:A159"/>
    <mergeCell ref="B153:B159"/>
    <mergeCell ref="D153:D159"/>
    <mergeCell ref="A111:A117"/>
    <mergeCell ref="B111:B117"/>
    <mergeCell ref="D111:D117"/>
    <mergeCell ref="A118:A124"/>
    <mergeCell ref="B118:B124"/>
    <mergeCell ref="D118:D124"/>
    <mergeCell ref="A62:A68"/>
    <mergeCell ref="B62:B68"/>
    <mergeCell ref="D62:D68"/>
    <mergeCell ref="A76:A82"/>
    <mergeCell ref="B76:B82"/>
    <mergeCell ref="D76:D82"/>
    <mergeCell ref="A69:A75"/>
    <mergeCell ref="B69:B75"/>
    <mergeCell ref="D69:D75"/>
    <mergeCell ref="E69:E75"/>
    <mergeCell ref="F69:F75"/>
    <mergeCell ref="A146:A152"/>
    <mergeCell ref="B146:B152"/>
    <mergeCell ref="F139:F145"/>
    <mergeCell ref="A132:A138"/>
    <mergeCell ref="B132:B138"/>
    <mergeCell ref="D132:D138"/>
    <mergeCell ref="E132:E138"/>
    <mergeCell ref="F132:F138"/>
    <mergeCell ref="D139:D145"/>
    <mergeCell ref="E139:E145"/>
    <mergeCell ref="D146:D152"/>
    <mergeCell ref="A104:A110"/>
    <mergeCell ref="B104:B110"/>
    <mergeCell ref="D104:D110"/>
    <mergeCell ref="A188:A189"/>
    <mergeCell ref="B188:B189"/>
    <mergeCell ref="A190:A194"/>
    <mergeCell ref="A139:A145"/>
    <mergeCell ref="B139:B145"/>
    <mergeCell ref="A160:A166"/>
    <mergeCell ref="B160:B166"/>
    <mergeCell ref="A181:A187"/>
    <mergeCell ref="B181:B187"/>
    <mergeCell ref="E104:E110"/>
    <mergeCell ref="F104:F110"/>
    <mergeCell ref="F83:F89"/>
    <mergeCell ref="F90:F96"/>
    <mergeCell ref="F97:F103"/>
    <mergeCell ref="A83:A89"/>
    <mergeCell ref="B83:B89"/>
    <mergeCell ref="D83:D89"/>
    <mergeCell ref="E83:E89"/>
    <mergeCell ref="A97:A103"/>
    <mergeCell ref="B97:B103"/>
    <mergeCell ref="D97:D103"/>
    <mergeCell ref="E97:E103"/>
    <mergeCell ref="A90:A96"/>
    <mergeCell ref="B90:B96"/>
    <mergeCell ref="D90:D96"/>
    <mergeCell ref="E90:E96"/>
    <mergeCell ref="A35:A41"/>
    <mergeCell ref="A42:A61"/>
    <mergeCell ref="A26:A31"/>
    <mergeCell ref="A2:A7"/>
    <mergeCell ref="A9:A18"/>
    <mergeCell ref="A19:A25"/>
  </mergeCells>
  <conditionalFormatting sqref="J9:L9">
    <cfRule type="cellIs" dxfId="27" priority="4" stopIfTrue="1" operator="between">
      <formula>0</formula>
      <formula>0.944</formula>
    </cfRule>
  </conditionalFormatting>
  <conditionalFormatting sqref="J9:L9">
    <cfRule type="containsBlanks" priority="1" stopIfTrue="1">
      <formula>LEN(TRIM(J9))=0</formula>
    </cfRule>
    <cfRule type="cellIs" dxfId="26" priority="2" stopIfTrue="1" operator="between">
      <formula>0.95</formula>
      <formula>1</formula>
    </cfRule>
    <cfRule type="cellIs" dxfId="25" priority="3" stopIfTrue="1" operator="between">
      <formula>0.945</formula>
      <formula>0.949</formula>
    </cfRule>
  </conditionalFormatting>
  <dataValidations count="1">
    <dataValidation type="decimal" operator="greaterThanOrEqual" allowBlank="1" showInputMessage="1" showErrorMessage="1" sqref="E2 F3 E7:F7">
      <formula1>0</formula1>
    </dataValidation>
  </dataValidations>
  <hyperlinks>
    <hyperlink ref="C35" r:id="rId1"/>
    <hyperlink ref="C36" r:id="rId2"/>
    <hyperlink ref="C37" r:id="rId3"/>
    <hyperlink ref="C31" r:id="rId4"/>
    <hyperlink ref="C44" r:id="rId5"/>
    <hyperlink ref="C45" r:id="rId6"/>
    <hyperlink ref="C49" r:id="rId7"/>
    <hyperlink ref="C50" r:id="rId8"/>
  </hyperlinks>
  <pageMargins left="0.7" right="0.7" top="0.75" bottom="0.75" header="0.3" footer="0.3"/>
  <legacyDrawing r:id="rId9"/>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Medicine!G23:O23</xm:f>
              <xm:sqref>S23</xm:sqref>
            </x14:sparkline>
            <x14:sparkline>
              <xm:f>Medicine!G24:O24</xm:f>
              <xm:sqref>S24</xm:sqref>
            </x14:sparkline>
            <x14:sparkline>
              <xm:f>Medicine!G25:O25</xm:f>
              <xm:sqref>S25</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Medicine!G15:L15</xm:f>
              <xm:sqref>S15</xm:sqref>
            </x14:sparkline>
            <x14:sparkline>
              <xm:f>Medicine!G16:L16</xm:f>
              <xm:sqref>S16</xm:sqref>
            </x14:sparkline>
            <x14:sparkline>
              <xm:f>Medicine!G17:L17</xm:f>
              <xm:sqref>S17</xm:sqref>
            </x14:sparkline>
            <x14:sparkline>
              <xm:f>Medicine!G18:L18</xm:f>
              <xm:sqref>S18</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Medicine!G14:N14</xm:f>
              <xm:sqref>S14</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Medicine!G10:N10</xm:f>
              <xm:sqref>S10</xm:sqref>
            </x14:sparkline>
            <x14:sparkline>
              <xm:f>Medicine!G11:N11</xm:f>
              <xm:sqref>S11</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Medicine!G9:O9</xm:f>
              <xm:sqref>S9</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Medicine!G97:O97</xm:f>
              <xm:sqref>S97</xm:sqref>
            </x14:sparkline>
            <x14:sparkline>
              <xm:f>Medicine!G98:O98</xm:f>
              <xm:sqref>S98</xm:sqref>
            </x14:sparkline>
            <x14:sparkline>
              <xm:f>Medicine!G99:O99</xm:f>
              <xm:sqref>S99</xm:sqref>
            </x14:sparkline>
            <x14:sparkline>
              <xm:f>Medicine!G100:O100</xm:f>
              <xm:sqref>S100</xm:sqref>
            </x14:sparkline>
            <x14:sparkline>
              <xm:f>Medicine!G101:O101</xm:f>
              <xm:sqref>S101</xm:sqref>
            </x14:sparkline>
            <x14:sparkline>
              <xm:f>Medicine!G102:O102</xm:f>
              <xm:sqref>S102</xm:sqref>
            </x14:sparkline>
            <x14:sparkline>
              <xm:f>Medicine!G103:O103</xm:f>
              <xm:sqref>S103</xm:sqref>
            </x14:sparkline>
            <x14:sparkline>
              <xm:f>Medicine!G104:O104</xm:f>
              <xm:sqref>S104</xm:sqref>
            </x14:sparkline>
            <x14:sparkline>
              <xm:f>Medicine!G105:O105</xm:f>
              <xm:sqref>S105</xm:sqref>
            </x14:sparkline>
            <x14:sparkline>
              <xm:f>Medicine!G106:O106</xm:f>
              <xm:sqref>S106</xm:sqref>
            </x14:sparkline>
            <x14:sparkline>
              <xm:f>Medicine!G107:O107</xm:f>
              <xm:sqref>S107</xm:sqref>
            </x14:sparkline>
            <x14:sparkline>
              <xm:f>Medicine!G108:O108</xm:f>
              <xm:sqref>S108</xm:sqref>
            </x14:sparkline>
            <x14:sparkline>
              <xm:f>Medicine!G109:O109</xm:f>
              <xm:sqref>S109</xm:sqref>
            </x14:sparkline>
            <x14:sparkline>
              <xm:f>Medicine!G110:O110</xm:f>
              <xm:sqref>S110</xm:sqref>
            </x14:sparkline>
            <x14:sparkline>
              <xm:f>Medicine!G111:O111</xm:f>
              <xm:sqref>S111</xm:sqref>
            </x14:sparkline>
            <x14:sparkline>
              <xm:f>Medicine!G112:O112</xm:f>
              <xm:sqref>S112</xm:sqref>
            </x14:sparkline>
            <x14:sparkline>
              <xm:f>Medicine!G113:O113</xm:f>
              <xm:sqref>S113</xm:sqref>
            </x14:sparkline>
            <x14:sparkline>
              <xm:f>Medicine!G114:O114</xm:f>
              <xm:sqref>S114</xm:sqref>
            </x14:sparkline>
            <x14:sparkline>
              <xm:f>Medicine!G115:O115</xm:f>
              <xm:sqref>S115</xm:sqref>
            </x14:sparkline>
            <x14:sparkline>
              <xm:f>Medicine!G116:O116</xm:f>
              <xm:sqref>S116</xm:sqref>
            </x14:sparkline>
            <x14:sparkline>
              <xm:f>Medicine!G117:O117</xm:f>
              <xm:sqref>S117</xm:sqref>
            </x14:sparkline>
            <x14:sparkline>
              <xm:f>Medicine!G118:O118</xm:f>
              <xm:sqref>S118</xm:sqref>
            </x14:sparkline>
            <x14:sparkline>
              <xm:f>Medicine!G119:O119</xm:f>
              <xm:sqref>S119</xm:sqref>
            </x14:sparkline>
            <x14:sparkline>
              <xm:f>Medicine!G120:O120</xm:f>
              <xm:sqref>S120</xm:sqref>
            </x14:sparkline>
            <x14:sparkline>
              <xm:f>Medicine!G121:O121</xm:f>
              <xm:sqref>S121</xm:sqref>
            </x14:sparkline>
            <x14:sparkline>
              <xm:f>Medicine!G122:O122</xm:f>
              <xm:sqref>S122</xm:sqref>
            </x14:sparkline>
            <x14:sparkline>
              <xm:f>Medicine!G123:O123</xm:f>
              <xm:sqref>S123</xm:sqref>
            </x14:sparkline>
            <x14:sparkline>
              <xm:f>Medicine!G124:O124</xm:f>
              <xm:sqref>S124</xm:sqref>
            </x14:sparkline>
            <x14:sparkline>
              <xm:f>Medicine!G125:O125</xm:f>
              <xm:sqref>S125</xm:sqref>
            </x14:sparkline>
            <x14:sparkline>
              <xm:f>Medicine!G126:O126</xm:f>
              <xm:sqref>S126</xm:sqref>
            </x14:sparkline>
            <x14:sparkline>
              <xm:f>Medicine!G127:O127</xm:f>
              <xm:sqref>S127</xm:sqref>
            </x14:sparkline>
            <x14:sparkline>
              <xm:f>Medicine!G128:O128</xm:f>
              <xm:sqref>S128</xm:sqref>
            </x14:sparkline>
            <x14:sparkline>
              <xm:f>Medicine!G129:O129</xm:f>
              <xm:sqref>S129</xm:sqref>
            </x14:sparkline>
            <x14:sparkline>
              <xm:f>Medicine!G130:O130</xm:f>
              <xm:sqref>S130</xm:sqref>
            </x14:sparkline>
            <x14:sparkline>
              <xm:f>Medicine!G131:O131</xm:f>
              <xm:sqref>S131</xm:sqref>
            </x14:sparkline>
            <x14:sparkline>
              <xm:f>Medicine!G132:O132</xm:f>
              <xm:sqref>S132</xm:sqref>
            </x14:sparkline>
            <x14:sparkline>
              <xm:f>Medicine!G133:O133</xm:f>
              <xm:sqref>S133</xm:sqref>
            </x14:sparkline>
            <x14:sparkline>
              <xm:f>Medicine!G134:O134</xm:f>
              <xm:sqref>S134</xm:sqref>
            </x14:sparkline>
            <x14:sparkline>
              <xm:f>Medicine!G135:O135</xm:f>
              <xm:sqref>S135</xm:sqref>
            </x14:sparkline>
            <x14:sparkline>
              <xm:f>Medicine!G136:O136</xm:f>
              <xm:sqref>S136</xm:sqref>
            </x14:sparkline>
            <x14:sparkline>
              <xm:f>Medicine!G137:O137</xm:f>
              <xm:sqref>S137</xm:sqref>
            </x14:sparkline>
            <x14:sparkline>
              <xm:f>Medicine!G138:O138</xm:f>
              <xm:sqref>S138</xm:sqref>
            </x14:sparkline>
            <x14:sparkline>
              <xm:f>Medicine!G139:O139</xm:f>
              <xm:sqref>S139</xm:sqref>
            </x14:sparkline>
            <x14:sparkline>
              <xm:f>Medicine!G140:O140</xm:f>
              <xm:sqref>S140</xm:sqref>
            </x14:sparkline>
            <x14:sparkline>
              <xm:f>Medicine!G141:O141</xm:f>
              <xm:sqref>S141</xm:sqref>
            </x14:sparkline>
            <x14:sparkline>
              <xm:f>Medicine!G142:O142</xm:f>
              <xm:sqref>S142</xm:sqref>
            </x14:sparkline>
            <x14:sparkline>
              <xm:f>Medicine!G143:O143</xm:f>
              <xm:sqref>S143</xm:sqref>
            </x14:sparkline>
            <x14:sparkline>
              <xm:f>Medicine!G144:O144</xm:f>
              <xm:sqref>S144</xm:sqref>
            </x14:sparkline>
            <x14:sparkline>
              <xm:f>Medicine!G145:O145</xm:f>
              <xm:sqref>S145</xm:sqref>
            </x14:sparkline>
            <x14:sparkline>
              <xm:f>Medicine!G146:O146</xm:f>
              <xm:sqref>S146</xm:sqref>
            </x14:sparkline>
            <x14:sparkline>
              <xm:f>Medicine!G147:O147</xm:f>
              <xm:sqref>S147</xm:sqref>
            </x14:sparkline>
            <x14:sparkline>
              <xm:f>Medicine!G148:O148</xm:f>
              <xm:sqref>S148</xm:sqref>
            </x14:sparkline>
            <x14:sparkline>
              <xm:f>Medicine!G149:O149</xm:f>
              <xm:sqref>S149</xm:sqref>
            </x14:sparkline>
            <x14:sparkline>
              <xm:f>Medicine!G150:O150</xm:f>
              <xm:sqref>S150</xm:sqref>
            </x14:sparkline>
            <x14:sparkline>
              <xm:f>Medicine!G151:O151</xm:f>
              <xm:sqref>S151</xm:sqref>
            </x14:sparkline>
            <x14:sparkline>
              <xm:f>Medicine!G152:O152</xm:f>
              <xm:sqref>S152</xm:sqref>
            </x14:sparkline>
            <x14:sparkline>
              <xm:f>Medicine!G153:O153</xm:f>
              <xm:sqref>S153</xm:sqref>
            </x14:sparkline>
            <x14:sparkline>
              <xm:f>Medicine!G154:O154</xm:f>
              <xm:sqref>S154</xm:sqref>
            </x14:sparkline>
            <x14:sparkline>
              <xm:f>Medicine!G155:O155</xm:f>
              <xm:sqref>S155</xm:sqref>
            </x14:sparkline>
            <x14:sparkline>
              <xm:f>Medicine!G156:O156</xm:f>
              <xm:sqref>S156</xm:sqref>
            </x14:sparkline>
            <x14:sparkline>
              <xm:f>Medicine!G157:O157</xm:f>
              <xm:sqref>S157</xm:sqref>
            </x14:sparkline>
            <x14:sparkline>
              <xm:f>Medicine!G158:O158</xm:f>
              <xm:sqref>S158</xm:sqref>
            </x14:sparkline>
            <x14:sparkline>
              <xm:f>Medicine!G159:O159</xm:f>
              <xm:sqref>S159</xm:sqref>
            </x14:sparkline>
            <x14:sparkline>
              <xm:f>Medicine!G160:O160</xm:f>
              <xm:sqref>S160</xm:sqref>
            </x14:sparkline>
            <x14:sparkline>
              <xm:f>Medicine!G161:O161</xm:f>
              <xm:sqref>S161</xm:sqref>
            </x14:sparkline>
            <x14:sparkline>
              <xm:f>Medicine!G162:O162</xm:f>
              <xm:sqref>S162</xm:sqref>
            </x14:sparkline>
            <x14:sparkline>
              <xm:f>Medicine!G163:O163</xm:f>
              <xm:sqref>S163</xm:sqref>
            </x14:sparkline>
            <x14:sparkline>
              <xm:f>Medicine!G164:O164</xm:f>
              <xm:sqref>S164</xm:sqref>
            </x14:sparkline>
            <x14:sparkline>
              <xm:f>Medicine!G165:O165</xm:f>
              <xm:sqref>S165</xm:sqref>
            </x14:sparkline>
            <x14:sparkline>
              <xm:f>Medicine!G166:O166</xm:f>
              <xm:sqref>S166</xm:sqref>
            </x14:sparkline>
            <x14:sparkline>
              <xm:f>Medicine!G167:O167</xm:f>
              <xm:sqref>S167</xm:sqref>
            </x14:sparkline>
            <x14:sparkline>
              <xm:f>Medicine!G168:O168</xm:f>
              <xm:sqref>S168</xm:sqref>
            </x14:sparkline>
            <x14:sparkline>
              <xm:f>Medicine!G169:O169</xm:f>
              <xm:sqref>S169</xm:sqref>
            </x14:sparkline>
            <x14:sparkline>
              <xm:f>Medicine!G170:O170</xm:f>
              <xm:sqref>S170</xm:sqref>
            </x14:sparkline>
            <x14:sparkline>
              <xm:f>Medicine!G171:O171</xm:f>
              <xm:sqref>S171</xm:sqref>
            </x14:sparkline>
            <x14:sparkline>
              <xm:f>Medicine!G172:O172</xm:f>
              <xm:sqref>S172</xm:sqref>
            </x14:sparkline>
            <x14:sparkline>
              <xm:f>Medicine!G173:O173</xm:f>
              <xm:sqref>S173</xm:sqref>
            </x14:sparkline>
            <x14:sparkline>
              <xm:f>Medicine!G174:O174</xm:f>
              <xm:sqref>S174</xm:sqref>
            </x14:sparkline>
            <x14:sparkline>
              <xm:f>Medicine!G175:O175</xm:f>
              <xm:sqref>S175</xm:sqref>
            </x14:sparkline>
            <x14:sparkline>
              <xm:f>Medicine!G176:O176</xm:f>
              <xm:sqref>S176</xm:sqref>
            </x14:sparkline>
            <x14:sparkline>
              <xm:f>Medicine!G177:O177</xm:f>
              <xm:sqref>S177</xm:sqref>
            </x14:sparkline>
            <x14:sparkline>
              <xm:f>Medicine!G178:O178</xm:f>
              <xm:sqref>S178</xm:sqref>
            </x14:sparkline>
            <x14:sparkline>
              <xm:f>Medicine!G179:O179</xm:f>
              <xm:sqref>S179</xm:sqref>
            </x14:sparkline>
            <x14:sparkline>
              <xm:f>Medicine!G180:O180</xm:f>
              <xm:sqref>S180</xm:sqref>
            </x14:sparkline>
            <x14:sparkline>
              <xm:f>Medicine!G181:O181</xm:f>
              <xm:sqref>S181</xm:sqref>
            </x14:sparkline>
            <x14:sparkline>
              <xm:f>Medicine!G182:O182</xm:f>
              <xm:sqref>S182</xm:sqref>
            </x14:sparkline>
            <x14:sparkline>
              <xm:f>Medicine!G183:O183</xm:f>
              <xm:sqref>S183</xm:sqref>
            </x14:sparkline>
            <x14:sparkline>
              <xm:f>Medicine!G184:O184</xm:f>
              <xm:sqref>S184</xm:sqref>
            </x14:sparkline>
            <x14:sparkline>
              <xm:f>Medicine!G185:O185</xm:f>
              <xm:sqref>S185</xm:sqref>
            </x14:sparkline>
            <x14:sparkline>
              <xm:f>Medicine!G186:O186</xm:f>
              <xm:sqref>S186</xm:sqref>
            </x14:sparkline>
            <x14:sparkline>
              <xm:f>Medicine!G187:O187</xm:f>
              <xm:sqref>S187</xm:sqref>
            </x14:sparkline>
            <x14:sparkline>
              <xm:f>Medicine!G96:O96</xm:f>
              <xm:sqref>S96</xm:sqref>
            </x14:sparkline>
            <x14:sparkline>
              <xm:f>Medicine!G95:O95</xm:f>
              <xm:sqref>S95</xm:sqref>
            </x14:sparkline>
            <x14:sparkline>
              <xm:f>Medicine!G94:O94</xm:f>
              <xm:sqref>S94</xm:sqref>
            </x14:sparkline>
            <x14:sparkline>
              <xm:f>Medicine!G93:O93</xm:f>
              <xm:sqref>S93</xm:sqref>
            </x14:sparkline>
            <x14:sparkline>
              <xm:f>Medicine!G92:O92</xm:f>
              <xm:sqref>S92</xm:sqref>
            </x14:sparkline>
            <x14:sparkline>
              <xm:f>Medicine!G91:O91</xm:f>
              <xm:sqref>S91</xm:sqref>
            </x14:sparkline>
            <x14:sparkline>
              <xm:f>Medicine!G90:O90</xm:f>
              <xm:sqref>S90</xm:sqref>
            </x14:sparkline>
            <x14:sparkline>
              <xm:f>Medicine!G89:O89</xm:f>
              <xm:sqref>S89</xm:sqref>
            </x14:sparkline>
            <x14:sparkline>
              <xm:f>Medicine!G88:O88</xm:f>
              <xm:sqref>S88</xm:sqref>
            </x14:sparkline>
            <x14:sparkline>
              <xm:f>Medicine!G87:O87</xm:f>
              <xm:sqref>S87</xm:sqref>
            </x14:sparkline>
            <x14:sparkline>
              <xm:f>Medicine!G86:O86</xm:f>
              <xm:sqref>S86</xm:sqref>
            </x14:sparkline>
            <x14:sparkline>
              <xm:f>Medicine!G85:O85</xm:f>
              <xm:sqref>S85</xm:sqref>
            </x14:sparkline>
            <x14:sparkline>
              <xm:f>Medicine!G84:O84</xm:f>
              <xm:sqref>S84</xm:sqref>
            </x14:sparkline>
            <x14:sparkline>
              <xm:f>Medicine!G83:O83</xm:f>
              <xm:sqref>S83</xm:sqref>
            </x14:sparkline>
            <x14:sparkline>
              <xm:f>Medicine!G82:O82</xm:f>
              <xm:sqref>S82</xm:sqref>
            </x14:sparkline>
            <x14:sparkline>
              <xm:f>Medicine!G81:O81</xm:f>
              <xm:sqref>S81</xm:sqref>
            </x14:sparkline>
            <x14:sparkline>
              <xm:f>Medicine!G80:O80</xm:f>
              <xm:sqref>S80</xm:sqref>
            </x14:sparkline>
            <x14:sparkline>
              <xm:f>Medicine!G79:O79</xm:f>
              <xm:sqref>S79</xm:sqref>
            </x14:sparkline>
            <x14:sparkline>
              <xm:f>Medicine!G78:O78</xm:f>
              <xm:sqref>S78</xm:sqref>
            </x14:sparkline>
            <x14:sparkline>
              <xm:f>Medicine!G77:O77</xm:f>
              <xm:sqref>S77</xm:sqref>
            </x14:sparkline>
            <x14:sparkline>
              <xm:f>Medicine!G76:O76</xm:f>
              <xm:sqref>S76</xm:sqref>
            </x14:sparkline>
            <x14:sparkline>
              <xm:f>Medicine!G75:O75</xm:f>
              <xm:sqref>S75</xm:sqref>
            </x14:sparkline>
            <x14:sparkline>
              <xm:f>Medicine!G74:O74</xm:f>
              <xm:sqref>S74</xm:sqref>
            </x14:sparkline>
            <x14:sparkline>
              <xm:f>Medicine!G73:O73</xm:f>
              <xm:sqref>S73</xm:sqref>
            </x14:sparkline>
            <x14:sparkline>
              <xm:f>Medicine!G72:O72</xm:f>
              <xm:sqref>S72</xm:sqref>
            </x14:sparkline>
            <x14:sparkline>
              <xm:f>Medicine!G71:O71</xm:f>
              <xm:sqref>S71</xm:sqref>
            </x14:sparkline>
            <x14:sparkline>
              <xm:f>Medicine!G70:O70</xm:f>
              <xm:sqref>S70</xm:sqref>
            </x14:sparkline>
            <x14:sparkline>
              <xm:f>Medicine!G69:O69</xm:f>
              <xm:sqref>S69</xm:sqref>
            </x14:sparkline>
            <x14:sparkline>
              <xm:f>Medicine!G68:O68</xm:f>
              <xm:sqref>S68</xm:sqref>
            </x14:sparkline>
            <x14:sparkline>
              <xm:f>Medicine!G67:O67</xm:f>
              <xm:sqref>S67</xm:sqref>
            </x14:sparkline>
            <x14:sparkline>
              <xm:f>Medicine!G66:O66</xm:f>
              <xm:sqref>S66</xm:sqref>
            </x14:sparkline>
            <x14:sparkline>
              <xm:f>Medicine!G65:O65</xm:f>
              <xm:sqref>S65</xm:sqref>
            </x14:sparkline>
            <x14:sparkline>
              <xm:f>Medicine!G64:O64</xm:f>
              <xm:sqref>S64</xm:sqref>
            </x14:sparkline>
            <x14:sparkline>
              <xm:f>Medicine!G63:O63</xm:f>
              <xm:sqref>S63</xm:sqref>
            </x14:sparkline>
            <x14:sparkline>
              <xm:f>Medicine!G62:O62</xm:f>
              <xm:sqref>S62</xm:sqref>
            </x14:sparkline>
            <x14:sparkline>
              <xm:f>Medicine!M61:O61</xm:f>
              <xm:sqref>S61</xm:sqref>
            </x14:sparkline>
            <x14:sparkline>
              <xm:f>Medicine!M58:O58</xm:f>
              <xm:sqref>S58</xm:sqref>
            </x14:sparkline>
            <x14:sparkline>
              <xm:f>Medicine!M57:O57</xm:f>
              <xm:sqref>S57</xm:sqref>
            </x14:sparkline>
            <x14:sparkline>
              <xm:f>Medicine!G56:O56</xm:f>
              <xm:sqref>S56</xm:sqref>
            </x14:sparkline>
            <x14:sparkline>
              <xm:f>Medicine!G55:O55</xm:f>
              <xm:sqref>S55</xm:sqref>
            </x14:sparkline>
            <x14:sparkline>
              <xm:f>Medicine!G54:O54</xm:f>
              <xm:sqref>S54</xm:sqref>
            </x14:sparkline>
            <x14:sparkline>
              <xm:f>Medicine!G53:O53</xm:f>
              <xm:sqref>S53</xm:sqref>
            </x14:sparkline>
            <x14:sparkline>
              <xm:f>Medicine!G52:O52</xm:f>
              <xm:sqref>S52</xm:sqref>
            </x14:sparkline>
            <x14:sparkline>
              <xm:f>Medicine!G51:O51</xm:f>
              <xm:sqref>S51</xm:sqref>
            </x14:sparkline>
            <x14:sparkline>
              <xm:f>Medicine!G50:O50</xm:f>
              <xm:sqref>S50</xm:sqref>
            </x14:sparkline>
            <x14:sparkline>
              <xm:f>Medicine!G49:O49</xm:f>
              <xm:sqref>S49</xm:sqref>
            </x14:sparkline>
            <x14:sparkline>
              <xm:f>Medicine!G48:O48</xm:f>
              <xm:sqref>S48</xm:sqref>
            </x14:sparkline>
            <x14:sparkline>
              <xm:f>Medicine!G47:O47</xm:f>
              <xm:sqref>S47</xm:sqref>
            </x14:sparkline>
            <x14:sparkline>
              <xm:f>Medicine!M46:O46</xm:f>
              <xm:sqref>S46</xm:sqref>
            </x14:sparkline>
            <x14:sparkline>
              <xm:f>Medicine!G45:O45</xm:f>
              <xm:sqref>S45</xm:sqref>
            </x14:sparkline>
            <x14:sparkline>
              <xm:f>Medicine!G44:O44</xm:f>
              <xm:sqref>S44</xm:sqref>
            </x14:sparkline>
            <x14:sparkline>
              <xm:f>Medicine!G43:O43</xm:f>
              <xm:sqref>S43</xm:sqref>
            </x14:sparkline>
            <x14:sparkline>
              <xm:f>Medicine!G42:O42</xm:f>
              <xm:sqref>S42</xm:sqref>
            </x14:sparkline>
            <x14:sparkline>
              <xm:f>Medicine!G41:O41</xm:f>
              <xm:sqref>S41</xm:sqref>
            </x14:sparkline>
            <x14:sparkline>
              <xm:f>Medicine!G40:O40</xm:f>
              <xm:sqref>S40</xm:sqref>
            </x14:sparkline>
            <x14:sparkline>
              <xm:f>Medicine!G39:O39</xm:f>
              <xm:sqref>S39</xm:sqref>
            </x14:sparkline>
            <x14:sparkline>
              <xm:f>Medicine!G38:O38</xm:f>
              <xm:sqref>S38</xm:sqref>
            </x14:sparkline>
            <x14:sparkline>
              <xm:f>Medicine!G37:O37</xm:f>
              <xm:sqref>S37</xm:sqref>
            </x14:sparkline>
            <x14:sparkline>
              <xm:f>Medicine!G36:O36</xm:f>
              <xm:sqref>S36</xm:sqref>
            </x14:sparkline>
            <x14:sparkline>
              <xm:f>Medicine!G35:O35</xm:f>
              <xm:sqref>S35</xm:sqref>
            </x14:sparkline>
            <x14:sparkline>
              <xm:f>Medicine!G34:O34</xm:f>
              <xm:sqref>S34</xm:sqref>
            </x14:sparkline>
            <x14:sparkline>
              <xm:f>Medicine!G33:O33</xm:f>
              <xm:sqref>S33</xm:sqref>
            </x14:sparkline>
            <x14:sparkline>
              <xm:f>Medicine!G32:O32</xm:f>
              <xm:sqref>S32</xm:sqref>
            </x14:sparkline>
            <x14:sparkline>
              <xm:f>Medicine!I31:O31</xm:f>
              <xm:sqref>S31</xm:sqref>
            </x14:sparkline>
            <x14:sparkline>
              <xm:f>Medicine!G30:O30</xm:f>
              <xm:sqref>S30</xm:sqref>
            </x14:sparkline>
            <x14:sparkline>
              <xm:f>Medicine!G29:O29</xm:f>
              <xm:sqref>S29</xm:sqref>
            </x14:sparkline>
            <x14:sparkline>
              <xm:f>Medicine!G28:O28</xm:f>
              <xm:sqref>S28</xm:sqref>
            </x14:sparkline>
            <x14:sparkline>
              <xm:f>Medicine!G27:O27</xm:f>
              <xm:sqref>S27</xm:sqref>
            </x14:sparkline>
            <x14:sparkline>
              <xm:f>Medicine!G26:O26</xm:f>
              <xm:sqref>S26</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O8</xm:sqref>
            </x14:sparkline>
            <x14:sparkline>
              <xm:sqref>P8</xm:sqref>
            </x14:sparkline>
            <x14:sparkline>
              <xm:sqref>Q8</xm:sqref>
            </x14:sparkline>
            <x14:sparkline>
              <xm:sqref>R8</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O3</xm:sqref>
            </x14:sparkline>
            <x14:sparkline>
              <xm:sqref>P3</xm:sqref>
            </x14:sparkline>
            <x14:sparkline>
              <xm:sqref>Q3</xm:sqref>
            </x14:sparkline>
            <x14:sparkline>
              <xm:sqref>R3</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O7</xm:sqref>
            </x14:sparkline>
            <x14:sparkline>
              <xm:sqref>P7</xm:sqref>
            </x14:sparkline>
            <x14:sparkline>
              <xm:sqref>Q7</xm:sqref>
            </x14:sparkline>
            <x14:sparkline>
              <xm:sqref>R7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O2</xm:sqref>
            </x14:sparkline>
            <x14:sparkline>
              <xm:sqref>P2</xm:sqref>
            </x14:sparkline>
            <x14:sparkline>
              <xm:sqref>Q2</xm:sqref>
            </x14:sparkline>
            <x14:sparkline>
              <xm:sqref>R2</xm:sqref>
            </x14:sparkline>
            <x14:sparkline>
              <xm:sqref>O4</xm:sqref>
            </x14:sparkline>
            <x14:sparkline>
              <xm:sqref>P4</xm:sqref>
            </x14:sparkline>
            <x14:sparkline>
              <xm:sqref>Q4</xm:sqref>
            </x14:sparkline>
            <x14:sparkline>
              <xm:sqref>R4</xm:sqref>
            </x14:sparkline>
            <x14:sparkline>
              <xm:sqref>O5</xm:sqref>
            </x14:sparkline>
            <x14:sparkline>
              <xm:sqref>P5</xm:sqref>
            </x14:sparkline>
            <x14:sparkline>
              <xm:sqref>Q5</xm:sqref>
            </x14:sparkline>
            <x14:sparkline>
              <xm:sqref>R5</xm:sqref>
            </x14:sparkline>
            <x14:sparkline>
              <xm:sqref>O6</xm:sqref>
            </x14:sparkline>
            <x14:sparkline>
              <xm:sqref>P6</xm:sqref>
            </x14:sparkline>
            <x14:sparkline>
              <xm:sqref>Q6</xm:sqref>
            </x14:sparkline>
            <x14:sparkline>
              <xm:sqref>R6</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topLeftCell="A90" workbookViewId="0">
      <pane xSplit="5" topLeftCell="L1" activePane="topRight" state="frozen"/>
      <selection activeCell="A19" sqref="A19"/>
      <selection pane="topRight" activeCell="R107" sqref="R107"/>
    </sheetView>
  </sheetViews>
  <sheetFormatPr defaultColWidth="9.140625" defaultRowHeight="15.75" x14ac:dyDescent="0.25"/>
  <cols>
    <col min="1" max="1" width="9.140625" style="380"/>
    <col min="2" max="2" width="12.140625" style="63" customWidth="1"/>
    <col min="3" max="3" width="66.85546875" style="52" customWidth="1"/>
    <col min="4" max="4" width="15.42578125" style="63" bestFit="1" customWidth="1"/>
    <col min="5" max="5" width="8.5703125" style="49" customWidth="1"/>
    <col min="6" max="6" width="13.85546875" style="49" bestFit="1" customWidth="1"/>
    <col min="7" max="8" width="8.7109375" style="49" customWidth="1"/>
    <col min="9" max="18" width="9.5703125" style="49" customWidth="1"/>
    <col min="19" max="19" width="25.140625" style="49" customWidth="1"/>
    <col min="20" max="20" width="17.85546875" style="41" bestFit="1" customWidth="1"/>
    <col min="21" max="21" width="8" style="41" customWidth="1"/>
    <col min="22" max="16384" width="9.140625" style="41"/>
  </cols>
  <sheetData>
    <row r="1" spans="1:21" s="47" customFormat="1" ht="50.25" customHeight="1" thickBot="1" x14ac:dyDescent="0.3">
      <c r="A1" s="378"/>
      <c r="B1" s="112" t="s">
        <v>294</v>
      </c>
      <c r="C1" s="113" t="s">
        <v>1</v>
      </c>
      <c r="D1" s="1954" t="s">
        <v>296</v>
      </c>
      <c r="E1" s="1958" t="s">
        <v>46</v>
      </c>
      <c r="F1" s="1895" t="s">
        <v>667</v>
      </c>
      <c r="G1" s="1950">
        <v>43191</v>
      </c>
      <c r="H1" s="117">
        <v>43221</v>
      </c>
      <c r="I1" s="1950">
        <v>43252</v>
      </c>
      <c r="J1" s="1950">
        <v>43282</v>
      </c>
      <c r="K1" s="1950">
        <v>43313</v>
      </c>
      <c r="L1" s="1950">
        <v>43344</v>
      </c>
      <c r="M1" s="1397">
        <v>43374</v>
      </c>
      <c r="N1" s="117">
        <v>43405</v>
      </c>
      <c r="O1" s="1397">
        <v>43435</v>
      </c>
      <c r="P1" s="145">
        <v>43466</v>
      </c>
      <c r="Q1" s="145">
        <v>43497</v>
      </c>
      <c r="R1" s="432">
        <v>43525</v>
      </c>
      <c r="S1" s="432" t="s">
        <v>242</v>
      </c>
      <c r="T1" s="59"/>
      <c r="U1" s="60"/>
    </row>
    <row r="2" spans="1:21" ht="31.5" hidden="1" customHeight="1" x14ac:dyDescent="0.25">
      <c r="A2" s="2339" t="s">
        <v>41</v>
      </c>
      <c r="B2" s="152" t="s">
        <v>293</v>
      </c>
      <c r="C2" s="241" t="s">
        <v>8</v>
      </c>
      <c r="D2" s="1955" t="s">
        <v>301</v>
      </c>
      <c r="E2" s="279" t="s">
        <v>47</v>
      </c>
      <c r="F2" s="1896"/>
      <c r="G2" s="1785"/>
      <c r="H2" s="1784"/>
      <c r="I2" s="1784"/>
      <c r="J2" s="1785"/>
      <c r="K2" s="1785"/>
      <c r="L2" s="1785"/>
      <c r="M2" s="1949"/>
      <c r="N2" s="1884"/>
      <c r="O2" s="1949"/>
      <c r="P2" s="135"/>
      <c r="Q2" s="135"/>
      <c r="R2" s="1398"/>
      <c r="S2" s="1472"/>
      <c r="T2" s="46"/>
      <c r="U2" s="46"/>
    </row>
    <row r="3" spans="1:21" ht="31.5" hidden="1" x14ac:dyDescent="0.25">
      <c r="A3" s="2340"/>
      <c r="B3" s="1490" t="s">
        <v>293</v>
      </c>
      <c r="C3" s="242" t="s">
        <v>8</v>
      </c>
      <c r="D3" s="591" t="s">
        <v>297</v>
      </c>
      <c r="E3" s="1959"/>
      <c r="F3" s="1897"/>
      <c r="G3" s="1070"/>
      <c r="H3" s="567"/>
      <c r="I3" s="567"/>
      <c r="J3" s="1070"/>
      <c r="K3" s="1070"/>
      <c r="L3" s="1070"/>
      <c r="M3" s="1853"/>
      <c r="N3" s="1858"/>
      <c r="O3" s="1853"/>
      <c r="P3" s="1858"/>
      <c r="Q3" s="1858"/>
      <c r="R3" s="1544"/>
      <c r="S3" s="1501"/>
      <c r="T3" s="46"/>
      <c r="U3" s="46"/>
    </row>
    <row r="4" spans="1:21" ht="31.5" hidden="1" customHeight="1" x14ac:dyDescent="0.25">
      <c r="A4" s="2340"/>
      <c r="B4" s="152" t="s">
        <v>293</v>
      </c>
      <c r="C4" s="241" t="s">
        <v>522</v>
      </c>
      <c r="D4" s="775" t="s">
        <v>301</v>
      </c>
      <c r="E4" s="279"/>
      <c r="F4" s="1896"/>
      <c r="G4" s="1786"/>
      <c r="H4" s="1496"/>
      <c r="I4" s="1496"/>
      <c r="J4" s="1498"/>
      <c r="K4" s="1498"/>
      <c r="L4" s="1498"/>
      <c r="M4" s="1828"/>
      <c r="N4" s="135"/>
      <c r="O4" s="1828"/>
      <c r="P4" s="135"/>
      <c r="Q4" s="135"/>
      <c r="R4" s="1398"/>
      <c r="S4" s="1472"/>
      <c r="T4" s="46"/>
      <c r="U4" s="46"/>
    </row>
    <row r="5" spans="1:21" ht="31.5" hidden="1" customHeight="1" x14ac:dyDescent="0.25">
      <c r="A5" s="2340"/>
      <c r="B5" s="152" t="s">
        <v>293</v>
      </c>
      <c r="C5" s="241" t="s">
        <v>521</v>
      </c>
      <c r="D5" s="775" t="s">
        <v>301</v>
      </c>
      <c r="E5" s="279"/>
      <c r="F5" s="1896"/>
      <c r="G5" s="1786"/>
      <c r="H5" s="1496"/>
      <c r="I5" s="1496"/>
      <c r="J5" s="1498"/>
      <c r="K5" s="1498"/>
      <c r="L5" s="1498"/>
      <c r="M5" s="1828"/>
      <c r="N5" s="135"/>
      <c r="O5" s="1828"/>
      <c r="P5" s="135"/>
      <c r="Q5" s="135"/>
      <c r="R5" s="1398"/>
      <c r="S5" s="1472"/>
      <c r="T5" s="46"/>
      <c r="U5" s="46"/>
    </row>
    <row r="6" spans="1:21" ht="31.5" hidden="1" customHeight="1" x14ac:dyDescent="0.25">
      <c r="A6" s="2340"/>
      <c r="B6" s="152" t="s">
        <v>293</v>
      </c>
      <c r="C6" s="241" t="s">
        <v>23</v>
      </c>
      <c r="D6" s="775" t="s">
        <v>301</v>
      </c>
      <c r="E6" s="279"/>
      <c r="F6" s="1896"/>
      <c r="G6" s="1786"/>
      <c r="H6" s="1496"/>
      <c r="I6" s="1496"/>
      <c r="J6" s="1498"/>
      <c r="K6" s="1498"/>
      <c r="L6" s="1498"/>
      <c r="M6" s="1828"/>
      <c r="N6" s="135"/>
      <c r="O6" s="1828"/>
      <c r="P6" s="135"/>
      <c r="Q6" s="135"/>
      <c r="R6" s="1398"/>
      <c r="S6" s="1472"/>
      <c r="T6" s="46"/>
      <c r="U6" s="46"/>
    </row>
    <row r="7" spans="1:21" ht="15.75" hidden="1" customHeight="1" x14ac:dyDescent="0.25">
      <c r="A7" s="2340"/>
      <c r="B7" s="151" t="s">
        <v>295</v>
      </c>
      <c r="C7" s="244" t="s">
        <v>527</v>
      </c>
      <c r="D7" s="1956" t="s">
        <v>297</v>
      </c>
      <c r="E7" s="965"/>
      <c r="F7" s="1898"/>
      <c r="G7" s="945">
        <v>2.5000000000000001E-2</v>
      </c>
      <c r="H7" s="56">
        <v>1.83E-2</v>
      </c>
      <c r="I7" s="56">
        <v>1.7899999999999999E-2</v>
      </c>
      <c r="J7" s="945">
        <v>2.5600000000000001E-2</v>
      </c>
      <c r="K7" s="945"/>
      <c r="L7" s="945"/>
      <c r="M7" s="1854"/>
      <c r="N7" s="1859"/>
      <c r="O7" s="1854"/>
      <c r="P7" s="1859"/>
      <c r="Q7" s="1859"/>
      <c r="R7" s="1545"/>
      <c r="S7" s="1501"/>
      <c r="T7" s="46"/>
      <c r="U7" s="46"/>
    </row>
    <row r="8" spans="1:21" ht="31.5" hidden="1" customHeight="1" x14ac:dyDescent="0.25">
      <c r="A8" s="1487"/>
      <c r="B8" s="151" t="s">
        <v>295</v>
      </c>
      <c r="C8" s="244" t="s">
        <v>42</v>
      </c>
      <c r="D8" s="776" t="s">
        <v>297</v>
      </c>
      <c r="E8" s="965" t="s">
        <v>48</v>
      </c>
      <c r="F8" s="1094"/>
      <c r="G8" s="1852"/>
      <c r="H8" s="913"/>
      <c r="I8" s="913"/>
      <c r="J8" s="913"/>
      <c r="K8" s="1389"/>
      <c r="L8" s="1389"/>
      <c r="M8" s="1855"/>
      <c r="N8" s="1554"/>
      <c r="O8" s="1855"/>
      <c r="P8" s="135"/>
      <c r="Q8" s="135"/>
      <c r="R8" s="1398"/>
      <c r="S8" s="143"/>
      <c r="T8" s="46"/>
      <c r="U8" s="46"/>
    </row>
    <row r="9" spans="1:21" ht="31.5" customHeight="1" thickBot="1" x14ac:dyDescent="0.3">
      <c r="A9" s="2438"/>
      <c r="B9" s="2082" t="s">
        <v>295</v>
      </c>
      <c r="C9" s="2072" t="s">
        <v>683</v>
      </c>
      <c r="D9" s="263" t="s">
        <v>357</v>
      </c>
      <c r="E9" s="1256">
        <v>4.47</v>
      </c>
      <c r="F9" s="1385"/>
      <c r="G9" s="2412">
        <v>7.84</v>
      </c>
      <c r="H9" s="2412"/>
      <c r="I9" s="2412"/>
      <c r="J9" s="2412">
        <v>7.68</v>
      </c>
      <c r="K9" s="2412"/>
      <c r="L9" s="2412"/>
      <c r="M9" s="2412">
        <v>8.2899999999999991</v>
      </c>
      <c r="N9" s="2412"/>
      <c r="O9" s="2413"/>
      <c r="P9" s="2117"/>
      <c r="Q9" s="2138"/>
      <c r="R9" s="2219"/>
      <c r="S9" s="46"/>
      <c r="T9" s="46"/>
      <c r="U9" s="46"/>
    </row>
    <row r="10" spans="1:21" ht="31.5" customHeight="1" thickBot="1" x14ac:dyDescent="0.3">
      <c r="A10" s="2484"/>
      <c r="B10" s="1766" t="s">
        <v>295</v>
      </c>
      <c r="C10" s="2072" t="s">
        <v>682</v>
      </c>
      <c r="D10" s="263" t="s">
        <v>357</v>
      </c>
      <c r="E10" s="619">
        <v>4.71</v>
      </c>
      <c r="F10" s="2088"/>
      <c r="G10" s="2412">
        <v>6.17</v>
      </c>
      <c r="H10" s="2412"/>
      <c r="I10" s="2412"/>
      <c r="J10" s="2412">
        <v>5.58</v>
      </c>
      <c r="K10" s="2412"/>
      <c r="L10" s="2412"/>
      <c r="M10" s="2412">
        <v>7.49</v>
      </c>
      <c r="N10" s="2412"/>
      <c r="O10" s="2413"/>
      <c r="P10" s="2117"/>
      <c r="Q10" s="2138"/>
      <c r="R10" s="2219"/>
      <c r="S10" s="46"/>
      <c r="T10" s="46"/>
      <c r="U10" s="46"/>
    </row>
    <row r="11" spans="1:21" x14ac:dyDescent="0.25">
      <c r="A11" s="2440" t="s">
        <v>24</v>
      </c>
      <c r="B11" s="265" t="s">
        <v>295</v>
      </c>
      <c r="C11" s="1937" t="s">
        <v>43</v>
      </c>
      <c r="D11" s="541" t="s">
        <v>297</v>
      </c>
      <c r="E11" s="779">
        <v>0</v>
      </c>
      <c r="F11" s="1903">
        <f>SUM(G11:O11)</f>
        <v>0</v>
      </c>
      <c r="G11" s="1263">
        <v>0</v>
      </c>
      <c r="H11" s="107">
        <v>0</v>
      </c>
      <c r="I11" s="107">
        <v>0</v>
      </c>
      <c r="J11" s="848">
        <v>0</v>
      </c>
      <c r="K11" s="848">
        <v>0</v>
      </c>
      <c r="L11" s="107">
        <v>0</v>
      </c>
      <c r="M11" s="848">
        <v>0</v>
      </c>
      <c r="N11" s="107">
        <v>0</v>
      </c>
      <c r="O11" s="848">
        <v>0</v>
      </c>
      <c r="P11" s="2107">
        <v>1</v>
      </c>
      <c r="Q11" s="2128">
        <v>0</v>
      </c>
      <c r="R11" s="2214">
        <v>0</v>
      </c>
      <c r="S11" s="46"/>
      <c r="T11" s="44"/>
      <c r="U11" s="44"/>
    </row>
    <row r="12" spans="1:21" x14ac:dyDescent="0.25">
      <c r="A12" s="2441"/>
      <c r="B12" s="1769" t="s">
        <v>295</v>
      </c>
      <c r="C12" s="1938" t="s">
        <v>463</v>
      </c>
      <c r="D12" s="542" t="s">
        <v>297</v>
      </c>
      <c r="E12" s="1914"/>
      <c r="F12" s="1963">
        <f>SUM(G12:O12)</f>
        <v>11</v>
      </c>
      <c r="G12" s="605">
        <v>0</v>
      </c>
      <c r="H12" s="1756">
        <v>1</v>
      </c>
      <c r="I12" s="1756">
        <v>1</v>
      </c>
      <c r="J12" s="123">
        <v>3</v>
      </c>
      <c r="K12" s="123">
        <v>1</v>
      </c>
      <c r="L12" s="1756">
        <v>0</v>
      </c>
      <c r="M12" s="123">
        <v>2</v>
      </c>
      <c r="N12" s="1756">
        <v>2</v>
      </c>
      <c r="O12" s="123">
        <v>1</v>
      </c>
      <c r="P12" s="2106">
        <v>1</v>
      </c>
      <c r="Q12" s="2128">
        <v>1</v>
      </c>
      <c r="R12" s="2214">
        <v>2</v>
      </c>
      <c r="S12" s="46"/>
      <c r="T12" s="44"/>
      <c r="U12" s="44"/>
    </row>
    <row r="13" spans="1:21" x14ac:dyDescent="0.25">
      <c r="A13" s="2441"/>
      <c r="B13" s="1769" t="s">
        <v>295</v>
      </c>
      <c r="C13" s="1938" t="s">
        <v>303</v>
      </c>
      <c r="D13" s="542" t="s">
        <v>297</v>
      </c>
      <c r="E13" s="781"/>
      <c r="F13" s="1963">
        <f>SUM(G13:O13)</f>
        <v>7</v>
      </c>
      <c r="G13" s="605">
        <v>2</v>
      </c>
      <c r="H13" s="1756">
        <v>0</v>
      </c>
      <c r="I13" s="1756">
        <v>0</v>
      </c>
      <c r="J13" s="123">
        <v>2</v>
      </c>
      <c r="K13" s="123">
        <v>0</v>
      </c>
      <c r="L13" s="1756">
        <v>0</v>
      </c>
      <c r="M13" s="123">
        <v>0</v>
      </c>
      <c r="N13" s="1756">
        <v>2</v>
      </c>
      <c r="O13" s="123">
        <v>1</v>
      </c>
      <c r="P13" s="2106">
        <v>1</v>
      </c>
      <c r="Q13" s="2128">
        <v>2</v>
      </c>
      <c r="R13" s="2214">
        <v>1</v>
      </c>
      <c r="S13" s="46"/>
      <c r="T13" s="44"/>
      <c r="U13" s="44"/>
    </row>
    <row r="14" spans="1:21" x14ac:dyDescent="0.25">
      <c r="A14" s="2441"/>
      <c r="B14" s="1769" t="s">
        <v>295</v>
      </c>
      <c r="C14" s="1938" t="s">
        <v>319</v>
      </c>
      <c r="D14" s="542" t="s">
        <v>297</v>
      </c>
      <c r="E14" s="1807"/>
      <c r="F14" s="1963">
        <f>SUM(G14:O14)</f>
        <v>2</v>
      </c>
      <c r="G14" s="1765">
        <v>0</v>
      </c>
      <c r="H14" s="1782">
        <v>1</v>
      </c>
      <c r="I14" s="1782">
        <v>0</v>
      </c>
      <c r="J14" s="773">
        <v>0</v>
      </c>
      <c r="K14" s="773">
        <v>0</v>
      </c>
      <c r="L14" s="1782">
        <v>0</v>
      </c>
      <c r="M14" s="773">
        <v>1</v>
      </c>
      <c r="N14" s="1782">
        <v>0</v>
      </c>
      <c r="O14" s="773">
        <v>0</v>
      </c>
      <c r="P14" s="2120">
        <v>0</v>
      </c>
      <c r="Q14" s="2136">
        <v>0</v>
      </c>
      <c r="R14" s="2222"/>
      <c r="S14" s="46"/>
      <c r="T14" s="44"/>
      <c r="U14" s="44"/>
    </row>
    <row r="15" spans="1:21" x14ac:dyDescent="0.25">
      <c r="A15" s="2441"/>
      <c r="B15" s="1769" t="s">
        <v>295</v>
      </c>
      <c r="C15" s="1938" t="s">
        <v>681</v>
      </c>
      <c r="D15" s="542" t="s">
        <v>297</v>
      </c>
      <c r="E15" s="1807"/>
      <c r="F15" s="1963">
        <f>SUM(G15:O15)</f>
        <v>6</v>
      </c>
      <c r="G15" s="605">
        <v>1</v>
      </c>
      <c r="H15" s="1756">
        <v>0</v>
      </c>
      <c r="I15" s="1756">
        <v>0</v>
      </c>
      <c r="J15" s="123">
        <v>2</v>
      </c>
      <c r="K15" s="123">
        <v>0</v>
      </c>
      <c r="L15" s="1756">
        <v>1</v>
      </c>
      <c r="M15" s="123">
        <v>0</v>
      </c>
      <c r="N15" s="1756">
        <v>1</v>
      </c>
      <c r="O15" s="123">
        <v>1</v>
      </c>
      <c r="P15" s="2117"/>
      <c r="Q15" s="2138"/>
      <c r="R15" s="2219"/>
      <c r="S15" s="46"/>
      <c r="T15" s="44"/>
      <c r="U15" s="44"/>
    </row>
    <row r="16" spans="1:21" s="47" customFormat="1" ht="16.5" thickBot="1" x14ac:dyDescent="0.3">
      <c r="A16" s="2442"/>
      <c r="B16" s="412" t="s">
        <v>295</v>
      </c>
      <c r="C16" s="1951" t="s">
        <v>26</v>
      </c>
      <c r="D16" s="543" t="s">
        <v>297</v>
      </c>
      <c r="E16" s="715"/>
      <c r="F16" s="1905"/>
      <c r="G16" s="1961"/>
      <c r="H16" s="1104"/>
      <c r="I16" s="345">
        <v>0.91590000000000005</v>
      </c>
      <c r="J16" s="1962">
        <v>0.91900000000000004</v>
      </c>
      <c r="K16" s="1962">
        <v>0.9516</v>
      </c>
      <c r="L16" s="345">
        <v>0.95379999999999998</v>
      </c>
      <c r="M16" s="1962">
        <v>0.95789999999999997</v>
      </c>
      <c r="N16" s="345">
        <v>0.9486</v>
      </c>
      <c r="O16" s="1962">
        <v>0.95330000000000004</v>
      </c>
      <c r="P16" s="2124">
        <v>0.94059999999999999</v>
      </c>
      <c r="Q16" s="2263"/>
      <c r="R16" s="2263"/>
      <c r="S16" s="46"/>
    </row>
    <row r="17" spans="1:19" ht="18" customHeight="1" x14ac:dyDescent="0.25">
      <c r="A17" s="2439" t="s">
        <v>54</v>
      </c>
      <c r="B17" s="152" t="s">
        <v>295</v>
      </c>
      <c r="C17" s="126" t="s">
        <v>347</v>
      </c>
      <c r="D17" s="1957" t="s">
        <v>297</v>
      </c>
      <c r="E17" s="1971"/>
      <c r="F17" s="1963">
        <f t="shared" ref="F17:F22" si="0">SUM(G17:O17)</f>
        <v>3</v>
      </c>
      <c r="G17" s="1258">
        <v>0</v>
      </c>
      <c r="H17" s="134">
        <v>0</v>
      </c>
      <c r="I17" s="134">
        <v>1</v>
      </c>
      <c r="J17" s="587">
        <v>0</v>
      </c>
      <c r="K17" s="587">
        <v>0</v>
      </c>
      <c r="L17" s="134">
        <v>0</v>
      </c>
      <c r="M17" s="587">
        <v>1</v>
      </c>
      <c r="N17" s="134">
        <v>1</v>
      </c>
      <c r="O17" s="587">
        <v>0</v>
      </c>
      <c r="P17" s="2106">
        <v>0</v>
      </c>
      <c r="Q17" s="2128">
        <v>0</v>
      </c>
      <c r="R17" s="2214">
        <v>0</v>
      </c>
      <c r="S17" s="46"/>
    </row>
    <row r="18" spans="1:19" ht="21" customHeight="1" x14ac:dyDescent="0.25">
      <c r="A18" s="2439"/>
      <c r="B18" s="152" t="s">
        <v>295</v>
      </c>
      <c r="C18" s="246" t="s">
        <v>346</v>
      </c>
      <c r="D18" s="1957" t="s">
        <v>297</v>
      </c>
      <c r="E18" s="1971"/>
      <c r="F18" s="1904">
        <f t="shared" si="0"/>
        <v>0</v>
      </c>
      <c r="G18" s="728">
        <v>0</v>
      </c>
      <c r="H18" s="55">
        <v>0</v>
      </c>
      <c r="I18" s="55">
        <v>0</v>
      </c>
      <c r="J18" s="578">
        <v>0</v>
      </c>
      <c r="K18" s="578">
        <v>0</v>
      </c>
      <c r="L18" s="55">
        <v>0</v>
      </c>
      <c r="M18" s="578">
        <v>0</v>
      </c>
      <c r="N18" s="55">
        <v>0</v>
      </c>
      <c r="O18" s="578">
        <v>0</v>
      </c>
      <c r="P18" s="2126">
        <v>0</v>
      </c>
      <c r="Q18" s="2147">
        <v>0</v>
      </c>
      <c r="R18" s="2225">
        <v>0</v>
      </c>
      <c r="S18" s="46"/>
    </row>
    <row r="19" spans="1:19" x14ac:dyDescent="0.25">
      <c r="A19" s="2439"/>
      <c r="B19" s="1490" t="s">
        <v>295</v>
      </c>
      <c r="C19" s="246" t="s">
        <v>348</v>
      </c>
      <c r="D19" s="542" t="s">
        <v>297</v>
      </c>
      <c r="E19" s="1807"/>
      <c r="F19" s="1904">
        <f t="shared" si="0"/>
        <v>0</v>
      </c>
      <c r="G19" s="728">
        <v>0</v>
      </c>
      <c r="H19" s="55">
        <v>0</v>
      </c>
      <c r="I19" s="55">
        <v>0</v>
      </c>
      <c r="J19" s="578">
        <v>0</v>
      </c>
      <c r="K19" s="578">
        <v>0</v>
      </c>
      <c r="L19" s="55">
        <v>0</v>
      </c>
      <c r="M19" s="578">
        <v>0</v>
      </c>
      <c r="N19" s="55">
        <v>0</v>
      </c>
      <c r="O19" s="578">
        <v>0</v>
      </c>
      <c r="P19" s="2126">
        <v>0</v>
      </c>
      <c r="Q19" s="2147">
        <v>0</v>
      </c>
      <c r="R19" s="2225">
        <v>0</v>
      </c>
      <c r="S19" s="46"/>
    </row>
    <row r="20" spans="1:19" ht="16.5" thickBot="1" x14ac:dyDescent="0.3">
      <c r="A20" s="2439"/>
      <c r="B20" s="1482" t="s">
        <v>295</v>
      </c>
      <c r="C20" s="1025" t="s">
        <v>598</v>
      </c>
      <c r="D20" s="542" t="s">
        <v>297</v>
      </c>
      <c r="E20" s="783"/>
      <c r="F20" s="1960">
        <f t="shared" si="0"/>
        <v>21</v>
      </c>
      <c r="G20" s="606">
        <v>0</v>
      </c>
      <c r="H20" s="96">
        <v>3</v>
      </c>
      <c r="I20" s="96">
        <v>2</v>
      </c>
      <c r="J20" s="119">
        <v>2</v>
      </c>
      <c r="K20" s="119">
        <v>0</v>
      </c>
      <c r="L20" s="96">
        <v>4</v>
      </c>
      <c r="M20" s="119">
        <v>3</v>
      </c>
      <c r="N20" s="96">
        <v>3</v>
      </c>
      <c r="O20" s="119">
        <v>4</v>
      </c>
      <c r="P20" s="2100">
        <v>3</v>
      </c>
      <c r="Q20" s="2133">
        <v>2</v>
      </c>
      <c r="R20" s="2211">
        <v>0</v>
      </c>
      <c r="S20" s="46"/>
    </row>
    <row r="21" spans="1:19" ht="15.75" customHeight="1" x14ac:dyDescent="0.25">
      <c r="A21" s="2339" t="s">
        <v>62</v>
      </c>
      <c r="B21" s="1151" t="s">
        <v>295</v>
      </c>
      <c r="C21" s="247" t="s">
        <v>305</v>
      </c>
      <c r="D21" s="541" t="s">
        <v>297</v>
      </c>
      <c r="E21" s="782"/>
      <c r="F21" s="1908">
        <f t="shared" si="0"/>
        <v>99</v>
      </c>
      <c r="G21" s="169">
        <v>7</v>
      </c>
      <c r="H21" s="83">
        <v>10</v>
      </c>
      <c r="I21" s="83">
        <v>7</v>
      </c>
      <c r="J21" s="84">
        <v>18</v>
      </c>
      <c r="K21" s="84">
        <v>13</v>
      </c>
      <c r="L21" s="83">
        <v>9</v>
      </c>
      <c r="M21" s="84">
        <v>12</v>
      </c>
      <c r="N21" s="83">
        <v>15</v>
      </c>
      <c r="O21" s="84">
        <v>8</v>
      </c>
      <c r="P21" s="2100">
        <v>10</v>
      </c>
      <c r="Q21" s="2133">
        <v>15</v>
      </c>
      <c r="R21" s="2211">
        <v>12</v>
      </c>
      <c r="S21" s="46"/>
    </row>
    <row r="22" spans="1:19" x14ac:dyDescent="0.25">
      <c r="A22" s="2340"/>
      <c r="B22" s="1481" t="s">
        <v>295</v>
      </c>
      <c r="C22" s="248" t="s">
        <v>257</v>
      </c>
      <c r="D22" s="542" t="s">
        <v>297</v>
      </c>
      <c r="E22" s="1807" t="s">
        <v>135</v>
      </c>
      <c r="F22" s="271">
        <f t="shared" si="0"/>
        <v>257</v>
      </c>
      <c r="G22" s="1789">
        <v>18</v>
      </c>
      <c r="H22" s="1485">
        <v>24</v>
      </c>
      <c r="I22" s="1485">
        <v>26</v>
      </c>
      <c r="J22" s="1499">
        <v>32</v>
      </c>
      <c r="K22" s="1499">
        <v>39</v>
      </c>
      <c r="L22" s="1485">
        <v>31</v>
      </c>
      <c r="M22" s="1787">
        <v>34</v>
      </c>
      <c r="N22" s="1771">
        <v>36</v>
      </c>
      <c r="O22" s="2113">
        <v>17</v>
      </c>
      <c r="P22" s="2100">
        <v>24</v>
      </c>
      <c r="Q22" s="2133">
        <v>30</v>
      </c>
      <c r="R22" s="2211">
        <v>34</v>
      </c>
      <c r="S22" s="46"/>
    </row>
    <row r="23" spans="1:19" x14ac:dyDescent="0.25">
      <c r="A23" s="2340"/>
      <c r="B23" s="1481" t="s">
        <v>295</v>
      </c>
      <c r="C23" s="242" t="s">
        <v>304</v>
      </c>
      <c r="D23" s="542" t="s">
        <v>297</v>
      </c>
      <c r="E23" s="1807"/>
      <c r="F23" s="1909"/>
      <c r="G23" s="1409"/>
      <c r="H23" s="370"/>
      <c r="I23" s="370"/>
      <c r="J23" s="1385"/>
      <c r="K23" s="1385"/>
      <c r="L23" s="370"/>
      <c r="M23" s="816">
        <v>1</v>
      </c>
      <c r="N23" s="81">
        <v>0.88900000000000001</v>
      </c>
      <c r="O23" s="816">
        <v>1</v>
      </c>
      <c r="P23" s="81">
        <v>0.57699999999999996</v>
      </c>
      <c r="Q23" s="81">
        <v>0.75</v>
      </c>
      <c r="R23" s="436">
        <v>1</v>
      </c>
      <c r="S23" s="46"/>
    </row>
    <row r="24" spans="1:19" x14ac:dyDescent="0.25">
      <c r="A24" s="2340"/>
      <c r="B24" s="1481" t="s">
        <v>295</v>
      </c>
      <c r="C24" s="242" t="s">
        <v>307</v>
      </c>
      <c r="D24" s="542" t="s">
        <v>297</v>
      </c>
      <c r="E24" s="1807"/>
      <c r="F24" s="1911"/>
      <c r="G24" s="1789">
        <v>0</v>
      </c>
      <c r="H24" s="1485">
        <v>0</v>
      </c>
      <c r="I24" s="1485">
        <v>0</v>
      </c>
      <c r="J24" s="1499">
        <v>0</v>
      </c>
      <c r="K24" s="1499">
        <v>0</v>
      </c>
      <c r="L24" s="1485">
        <v>0</v>
      </c>
      <c r="M24" s="1787">
        <v>0</v>
      </c>
      <c r="N24" s="1771">
        <v>0</v>
      </c>
      <c r="O24" s="2113">
        <v>1</v>
      </c>
      <c r="P24" s="2100">
        <v>0</v>
      </c>
      <c r="Q24" s="2133">
        <v>1</v>
      </c>
      <c r="R24" s="2211">
        <v>0</v>
      </c>
      <c r="S24" s="46"/>
    </row>
    <row r="25" spans="1:19" x14ac:dyDescent="0.25">
      <c r="A25" s="2340"/>
      <c r="B25" s="1481" t="s">
        <v>295</v>
      </c>
      <c r="C25" s="242" t="s">
        <v>308</v>
      </c>
      <c r="D25" s="542" t="s">
        <v>297</v>
      </c>
      <c r="E25" s="1807"/>
      <c r="F25" s="1911"/>
      <c r="G25" s="1789">
        <v>1</v>
      </c>
      <c r="H25" s="1485">
        <v>1</v>
      </c>
      <c r="I25" s="1485">
        <v>1</v>
      </c>
      <c r="J25" s="1499">
        <v>1</v>
      </c>
      <c r="K25" s="1499">
        <v>1</v>
      </c>
      <c r="L25" s="1485">
        <v>1</v>
      </c>
      <c r="M25" s="1787">
        <v>1</v>
      </c>
      <c r="N25" s="1771">
        <v>1</v>
      </c>
      <c r="O25" s="2113">
        <v>2</v>
      </c>
      <c r="P25" s="2100">
        <v>2</v>
      </c>
      <c r="Q25" s="2133">
        <v>3</v>
      </c>
      <c r="R25" s="2211">
        <v>3</v>
      </c>
      <c r="S25" s="46"/>
    </row>
    <row r="26" spans="1:19" ht="16.5" hidden="1" customHeight="1" x14ac:dyDescent="0.25">
      <c r="A26" s="2340"/>
      <c r="B26" s="1295" t="s">
        <v>295</v>
      </c>
      <c r="C26" s="242" t="s">
        <v>309</v>
      </c>
      <c r="D26" s="1311" t="s">
        <v>297</v>
      </c>
      <c r="E26" s="1807" t="s">
        <v>195</v>
      </c>
      <c r="F26" s="1964" t="e">
        <f>F27/F28</f>
        <v>#REF!</v>
      </c>
      <c r="G26" s="1789"/>
      <c r="H26" s="1485"/>
      <c r="I26" s="1485"/>
      <c r="J26" s="1499"/>
      <c r="K26" s="1499"/>
      <c r="L26" s="1485"/>
      <c r="M26" s="1787"/>
      <c r="N26" s="1771"/>
      <c r="O26" s="2113"/>
      <c r="P26" s="2100"/>
      <c r="Q26" s="2133"/>
      <c r="R26" s="2211"/>
      <c r="S26" s="46"/>
    </row>
    <row r="27" spans="1:19" ht="16.5" hidden="1" customHeight="1" x14ac:dyDescent="0.25">
      <c r="A27" s="2340"/>
      <c r="B27" s="1295" t="s">
        <v>295</v>
      </c>
      <c r="C27" s="242" t="s">
        <v>313</v>
      </c>
      <c r="D27" s="1311" t="s">
        <v>297</v>
      </c>
      <c r="E27" s="1807"/>
      <c r="F27" s="1897" t="e">
        <f>SUM(#REF!)</f>
        <v>#REF!</v>
      </c>
      <c r="G27" s="1789"/>
      <c r="H27" s="1485"/>
      <c r="I27" s="1485"/>
      <c r="J27" s="1499"/>
      <c r="K27" s="1499"/>
      <c r="L27" s="1485"/>
      <c r="M27" s="1787"/>
      <c r="N27" s="1771"/>
      <c r="O27" s="2113"/>
      <c r="P27" s="2100"/>
      <c r="Q27" s="2133"/>
      <c r="R27" s="2211"/>
      <c r="S27" s="46"/>
    </row>
    <row r="28" spans="1:19" ht="16.5" hidden="1" customHeight="1" x14ac:dyDescent="0.25">
      <c r="A28" s="2340"/>
      <c r="B28" s="1295" t="s">
        <v>295</v>
      </c>
      <c r="C28" s="242" t="s">
        <v>314</v>
      </c>
      <c r="D28" s="1311" t="s">
        <v>297</v>
      </c>
      <c r="E28" s="1807"/>
      <c r="F28" s="1897" t="e">
        <f>SUM(#REF!)</f>
        <v>#REF!</v>
      </c>
      <c r="G28" s="1789"/>
      <c r="H28" s="1485"/>
      <c r="I28" s="1485"/>
      <c r="J28" s="1499"/>
      <c r="K28" s="1499"/>
      <c r="L28" s="1485"/>
      <c r="M28" s="1787"/>
      <c r="N28" s="1771"/>
      <c r="O28" s="2113"/>
      <c r="P28" s="2100"/>
      <c r="Q28" s="2133"/>
      <c r="R28" s="2211"/>
      <c r="S28" s="46"/>
    </row>
    <row r="29" spans="1:19" ht="16.5" hidden="1" customHeight="1" x14ac:dyDescent="0.25">
      <c r="A29" s="2340"/>
      <c r="B29" s="1295" t="s">
        <v>295</v>
      </c>
      <c r="C29" s="242" t="s">
        <v>310</v>
      </c>
      <c r="D29" s="1311" t="s">
        <v>297</v>
      </c>
      <c r="E29" s="1807" t="s">
        <v>196</v>
      </c>
      <c r="F29" s="1897"/>
      <c r="G29" s="1789"/>
      <c r="H29" s="1485"/>
      <c r="I29" s="1485"/>
      <c r="J29" s="1499"/>
      <c r="K29" s="1499"/>
      <c r="L29" s="1485"/>
      <c r="M29" s="1787"/>
      <c r="N29" s="1771"/>
      <c r="O29" s="2113"/>
      <c r="P29" s="2100"/>
      <c r="Q29" s="2133"/>
      <c r="R29" s="2211"/>
      <c r="S29" s="46"/>
    </row>
    <row r="30" spans="1:19" ht="16.5" customHeight="1" x14ac:dyDescent="0.25">
      <c r="A30" s="2340"/>
      <c r="B30" s="1481" t="s">
        <v>295</v>
      </c>
      <c r="C30" s="242" t="s">
        <v>594</v>
      </c>
      <c r="D30" s="656" t="s">
        <v>297</v>
      </c>
      <c r="E30" s="779" t="s">
        <v>565</v>
      </c>
      <c r="F30" s="1897"/>
      <c r="G30" s="1952"/>
      <c r="H30" s="1511"/>
      <c r="I30" s="1511"/>
      <c r="J30" s="1505"/>
      <c r="K30" s="1505"/>
      <c r="L30" s="1511"/>
      <c r="M30" s="1799">
        <v>0.91500000000000004</v>
      </c>
      <c r="N30" s="323">
        <v>0.90700000000000003</v>
      </c>
      <c r="O30" s="816">
        <v>0.92600000000000005</v>
      </c>
      <c r="P30" s="436">
        <v>0.92200000000000004</v>
      </c>
      <c r="Q30" s="436">
        <v>0.98599999999999999</v>
      </c>
      <c r="R30" s="436">
        <v>0.95899999999999996</v>
      </c>
      <c r="S30" s="46"/>
    </row>
    <row r="31" spans="1:19" ht="16.5" customHeight="1" x14ac:dyDescent="0.25">
      <c r="A31" s="2340"/>
      <c r="B31" s="1481" t="s">
        <v>295</v>
      </c>
      <c r="C31" s="242" t="s">
        <v>595</v>
      </c>
      <c r="D31" s="656" t="s">
        <v>297</v>
      </c>
      <c r="E31" s="779" t="s">
        <v>565</v>
      </c>
      <c r="F31" s="1897"/>
      <c r="G31" s="1797"/>
      <c r="H31" s="1511"/>
      <c r="I31" s="1511"/>
      <c r="J31" s="1505"/>
      <c r="K31" s="1505"/>
      <c r="L31" s="1795"/>
      <c r="M31" s="463">
        <v>0.84499999999999997</v>
      </c>
      <c r="N31" s="463">
        <v>0.82699999999999996</v>
      </c>
      <c r="O31" s="840">
        <v>0.79</v>
      </c>
      <c r="P31" s="81">
        <v>0.87</v>
      </c>
      <c r="Q31" s="436">
        <v>0.95699999999999996</v>
      </c>
      <c r="R31" s="436">
        <v>0.91900000000000004</v>
      </c>
      <c r="S31" s="46"/>
    </row>
    <row r="32" spans="1:19" ht="16.5" customHeight="1" x14ac:dyDescent="0.25">
      <c r="A32" s="2340"/>
      <c r="B32" s="1765" t="s">
        <v>295</v>
      </c>
      <c r="C32" s="255" t="s">
        <v>679</v>
      </c>
      <c r="D32" s="656" t="s">
        <v>297</v>
      </c>
      <c r="E32" s="779" t="s">
        <v>565</v>
      </c>
      <c r="F32" s="1897"/>
      <c r="G32" s="1810"/>
      <c r="H32" s="178"/>
      <c r="I32" s="178"/>
      <c r="J32" s="1809"/>
      <c r="K32" s="1809"/>
      <c r="L32" s="1809"/>
      <c r="M32" s="1808"/>
      <c r="N32" s="1808"/>
      <c r="O32" s="840">
        <v>0.79600000000000004</v>
      </c>
      <c r="P32" s="81">
        <v>0.89600000000000002</v>
      </c>
      <c r="Q32" s="81">
        <v>0.88900000000000001</v>
      </c>
      <c r="R32" s="81">
        <v>0.879</v>
      </c>
      <c r="S32" s="46"/>
    </row>
    <row r="33" spans="1:21" ht="16.5" customHeight="1" x14ac:dyDescent="0.25">
      <c r="A33" s="2340"/>
      <c r="B33" s="1765" t="s">
        <v>295</v>
      </c>
      <c r="C33" s="244" t="s">
        <v>669</v>
      </c>
      <c r="D33" s="774" t="s">
        <v>297</v>
      </c>
      <c r="E33" s="1807"/>
      <c r="F33" s="1897"/>
      <c r="G33" s="1810"/>
      <c r="H33" s="178"/>
      <c r="I33" s="178"/>
      <c r="J33" s="1512"/>
      <c r="K33" s="1512"/>
      <c r="L33" s="70">
        <v>237</v>
      </c>
      <c r="M33" s="1756">
        <v>239</v>
      </c>
      <c r="N33" s="1756">
        <v>277</v>
      </c>
      <c r="O33" s="123">
        <v>171</v>
      </c>
      <c r="P33" s="2106">
        <v>104</v>
      </c>
      <c r="Q33" s="2128">
        <v>155</v>
      </c>
      <c r="R33" s="2214">
        <v>172</v>
      </c>
      <c r="S33" s="46"/>
    </row>
    <row r="34" spans="1:21" ht="16.5" thickBot="1" x14ac:dyDescent="0.3">
      <c r="A34" s="2340"/>
      <c r="B34" s="1482" t="s">
        <v>295</v>
      </c>
      <c r="C34" s="243" t="s">
        <v>668</v>
      </c>
      <c r="D34" s="543" t="s">
        <v>297</v>
      </c>
      <c r="E34" s="715"/>
      <c r="F34" s="1906"/>
      <c r="G34" s="1546"/>
      <c r="H34" s="1554"/>
      <c r="I34" s="1554"/>
      <c r="J34" s="1857"/>
      <c r="K34" s="1857"/>
      <c r="L34" s="913"/>
      <c r="M34" s="1812">
        <v>24</v>
      </c>
      <c r="N34" s="1812">
        <v>29</v>
      </c>
      <c r="O34" s="1074">
        <v>30</v>
      </c>
      <c r="P34" s="2106">
        <v>34</v>
      </c>
      <c r="Q34" s="2128">
        <v>37</v>
      </c>
      <c r="R34" s="2214">
        <v>38</v>
      </c>
      <c r="S34" s="46"/>
      <c r="T34" s="44"/>
      <c r="U34" s="44"/>
    </row>
    <row r="35" spans="1:21" s="46" customFormat="1" ht="15.75" customHeight="1" x14ac:dyDescent="0.25">
      <c r="A35" s="2511" t="s">
        <v>453</v>
      </c>
      <c r="B35" s="2514" t="s">
        <v>295</v>
      </c>
      <c r="C35" s="241" t="s">
        <v>362</v>
      </c>
      <c r="D35" s="2449" t="s">
        <v>297</v>
      </c>
      <c r="E35" s="2509"/>
      <c r="F35" s="2520"/>
      <c r="G35" s="1191">
        <v>0.99</v>
      </c>
      <c r="H35" s="611">
        <v>0.97</v>
      </c>
      <c r="I35" s="398">
        <v>1.01</v>
      </c>
      <c r="J35" s="611">
        <v>0.98</v>
      </c>
      <c r="K35" s="398">
        <v>0.99</v>
      </c>
      <c r="L35" s="398">
        <v>1.03</v>
      </c>
      <c r="M35" s="398">
        <v>0.98</v>
      </c>
      <c r="N35" s="357">
        <v>0.93</v>
      </c>
      <c r="O35" s="699">
        <v>0.94</v>
      </c>
      <c r="P35" s="753">
        <v>0.99</v>
      </c>
      <c r="Q35" s="753">
        <v>1.01</v>
      </c>
      <c r="R35" s="753">
        <v>0.97</v>
      </c>
      <c r="S35" s="142"/>
    </row>
    <row r="36" spans="1:21" s="46" customFormat="1" ht="15.75" customHeight="1" x14ac:dyDescent="0.25">
      <c r="A36" s="2512"/>
      <c r="B36" s="2507"/>
      <c r="C36" s="242" t="s">
        <v>364</v>
      </c>
      <c r="D36" s="2450"/>
      <c r="E36" s="2509"/>
      <c r="F36" s="2520"/>
      <c r="G36" s="1229">
        <v>5.9</v>
      </c>
      <c r="H36" s="817">
        <v>5.9</v>
      </c>
      <c r="I36" s="399">
        <v>6.2</v>
      </c>
      <c r="J36" s="817">
        <v>6</v>
      </c>
      <c r="K36" s="399">
        <v>5.9</v>
      </c>
      <c r="L36" s="399">
        <v>6.3</v>
      </c>
      <c r="M36" s="399">
        <v>7.1</v>
      </c>
      <c r="N36" s="399">
        <v>6.6</v>
      </c>
      <c r="O36" s="817">
        <v>6.6</v>
      </c>
      <c r="P36" s="399">
        <v>6.3</v>
      </c>
      <c r="Q36" s="399">
        <v>5.7</v>
      </c>
      <c r="R36" s="399">
        <v>6.1</v>
      </c>
      <c r="S36" s="142"/>
    </row>
    <row r="37" spans="1:21" s="46" customFormat="1" ht="15.75" customHeight="1" x14ac:dyDescent="0.25">
      <c r="A37" s="2512"/>
      <c r="B37" s="2507"/>
      <c r="C37" s="99" t="s">
        <v>383</v>
      </c>
      <c r="D37" s="2450"/>
      <c r="E37" s="2509"/>
      <c r="F37" s="2520"/>
      <c r="G37" s="1199">
        <v>0.5</v>
      </c>
      <c r="H37" s="554">
        <v>0</v>
      </c>
      <c r="I37" s="163">
        <v>0</v>
      </c>
      <c r="J37" s="554">
        <v>0</v>
      </c>
      <c r="K37" s="163">
        <v>0</v>
      </c>
      <c r="L37" s="163">
        <v>0</v>
      </c>
      <c r="M37" s="163">
        <v>0</v>
      </c>
      <c r="N37" s="163">
        <v>0.5</v>
      </c>
      <c r="O37" s="554">
        <v>0</v>
      </c>
      <c r="P37" s="163">
        <v>0.5</v>
      </c>
      <c r="Q37" s="163">
        <v>0</v>
      </c>
      <c r="R37" s="163">
        <v>0.5</v>
      </c>
      <c r="S37" s="142"/>
    </row>
    <row r="38" spans="1:21" s="46" customFormat="1" ht="15.75" customHeight="1" x14ac:dyDescent="0.25">
      <c r="A38" s="2512"/>
      <c r="B38" s="2507"/>
      <c r="C38" s="248" t="s">
        <v>384</v>
      </c>
      <c r="D38" s="2450"/>
      <c r="E38" s="2509"/>
      <c r="F38" s="2520"/>
      <c r="G38" s="1193">
        <v>1</v>
      </c>
      <c r="H38" s="556">
        <v>2</v>
      </c>
      <c r="I38" s="164">
        <v>0.5</v>
      </c>
      <c r="J38" s="554">
        <v>0</v>
      </c>
      <c r="K38" s="168">
        <v>1</v>
      </c>
      <c r="L38" s="164">
        <v>0.5</v>
      </c>
      <c r="M38" s="167">
        <v>2</v>
      </c>
      <c r="N38" s="167">
        <v>1.5</v>
      </c>
      <c r="O38" s="557">
        <v>1.5</v>
      </c>
      <c r="P38" s="167">
        <v>3</v>
      </c>
      <c r="Q38" s="164">
        <v>0.5</v>
      </c>
      <c r="R38" s="167">
        <v>3</v>
      </c>
      <c r="S38" s="142"/>
    </row>
    <row r="39" spans="1:21" s="46" customFormat="1" ht="15.75" customHeight="1" x14ac:dyDescent="0.25">
      <c r="A39" s="2512"/>
      <c r="B39" s="2507"/>
      <c r="C39" s="248" t="s">
        <v>386</v>
      </c>
      <c r="D39" s="2450"/>
      <c r="E39" s="2509"/>
      <c r="F39" s="2520"/>
      <c r="G39" s="1199">
        <v>0</v>
      </c>
      <c r="H39" s="554">
        <v>0</v>
      </c>
      <c r="I39" s="164">
        <v>1</v>
      </c>
      <c r="J39" s="556">
        <v>1</v>
      </c>
      <c r="K39" s="163">
        <v>0</v>
      </c>
      <c r="L39" s="167">
        <v>2</v>
      </c>
      <c r="M39" s="168">
        <v>1.5</v>
      </c>
      <c r="N39" s="163">
        <v>0</v>
      </c>
      <c r="O39" s="556">
        <v>1</v>
      </c>
      <c r="P39" s="163">
        <v>0</v>
      </c>
      <c r="Q39" s="164">
        <v>0.5</v>
      </c>
      <c r="R39" s="163">
        <v>0</v>
      </c>
      <c r="S39" s="142"/>
    </row>
    <row r="40" spans="1:21" s="46" customFormat="1" ht="15.75" customHeight="1" x14ac:dyDescent="0.25">
      <c r="A40" s="2512"/>
      <c r="B40" s="2507"/>
      <c r="C40" s="248" t="s">
        <v>387</v>
      </c>
      <c r="D40" s="2450"/>
      <c r="E40" s="2509"/>
      <c r="F40" s="2520"/>
      <c r="G40" s="1195">
        <v>1.5</v>
      </c>
      <c r="H40" s="555">
        <v>1.5</v>
      </c>
      <c r="I40" s="164">
        <v>1</v>
      </c>
      <c r="J40" s="555">
        <v>2</v>
      </c>
      <c r="K40" s="168">
        <v>1.5</v>
      </c>
      <c r="L40" s="168">
        <v>1.5</v>
      </c>
      <c r="M40" s="168">
        <v>1.5</v>
      </c>
      <c r="N40" s="168">
        <v>2</v>
      </c>
      <c r="O40" s="555">
        <v>2</v>
      </c>
      <c r="P40" s="168">
        <v>1.5</v>
      </c>
      <c r="Q40" s="164">
        <v>1</v>
      </c>
      <c r="R40" s="168">
        <v>1.5</v>
      </c>
      <c r="S40" s="142"/>
    </row>
    <row r="41" spans="1:21" s="46" customFormat="1" ht="16.5" customHeight="1" thickBot="1" x14ac:dyDescent="0.3">
      <c r="A41" s="2513"/>
      <c r="B41" s="2508"/>
      <c r="C41" s="383" t="s">
        <v>426</v>
      </c>
      <c r="D41" s="2451"/>
      <c r="E41" s="2510"/>
      <c r="F41" s="2521"/>
      <c r="G41" s="1200">
        <v>3</v>
      </c>
      <c r="H41" s="830">
        <v>3.5</v>
      </c>
      <c r="I41" s="170">
        <v>2.5</v>
      </c>
      <c r="J41" s="830">
        <v>3</v>
      </c>
      <c r="K41" s="170">
        <v>2.5</v>
      </c>
      <c r="L41" s="170">
        <v>4</v>
      </c>
      <c r="M41" s="170">
        <v>5</v>
      </c>
      <c r="N41" s="170">
        <v>4</v>
      </c>
      <c r="O41" s="830">
        <v>4.5</v>
      </c>
      <c r="P41" s="164">
        <v>5</v>
      </c>
      <c r="Q41" s="163">
        <v>2</v>
      </c>
      <c r="R41" s="164">
        <v>5</v>
      </c>
      <c r="S41" s="142"/>
    </row>
    <row r="42" spans="1:21" ht="15.75" customHeight="1" x14ac:dyDescent="0.25">
      <c r="A42" s="2438" t="s">
        <v>459</v>
      </c>
      <c r="B42" s="2514" t="s">
        <v>295</v>
      </c>
      <c r="C42" s="245" t="s">
        <v>362</v>
      </c>
      <c r="D42" s="2449" t="s">
        <v>297</v>
      </c>
      <c r="E42" s="2509"/>
      <c r="F42" s="2519"/>
      <c r="G42" s="1198">
        <v>1.03</v>
      </c>
      <c r="H42" s="611">
        <v>0.97</v>
      </c>
      <c r="I42" s="398">
        <v>0.98</v>
      </c>
      <c r="J42" s="611">
        <v>1</v>
      </c>
      <c r="K42" s="357">
        <v>0.94</v>
      </c>
      <c r="L42" s="398">
        <v>0.98</v>
      </c>
      <c r="M42" s="398">
        <v>0.96</v>
      </c>
      <c r="N42" s="398">
        <v>0.98</v>
      </c>
      <c r="O42" s="611">
        <v>0.98</v>
      </c>
      <c r="P42" s="753">
        <v>1.02</v>
      </c>
      <c r="Q42" s="753">
        <v>0.98</v>
      </c>
      <c r="R42" s="753">
        <v>0.99</v>
      </c>
      <c r="S42" s="142"/>
    </row>
    <row r="43" spans="1:21" ht="15.75" customHeight="1" x14ac:dyDescent="0.25">
      <c r="A43" s="2439"/>
      <c r="B43" s="2507"/>
      <c r="C43" s="242" t="s">
        <v>364</v>
      </c>
      <c r="D43" s="2450"/>
      <c r="E43" s="2509"/>
      <c r="F43" s="2520"/>
      <c r="G43" s="1229">
        <v>7.7</v>
      </c>
      <c r="H43" s="817">
        <v>7.1</v>
      </c>
      <c r="I43" s="399">
        <v>7.5</v>
      </c>
      <c r="J43" s="817">
        <v>7.3</v>
      </c>
      <c r="K43" s="399">
        <v>7.1</v>
      </c>
      <c r="L43" s="399">
        <v>7.5</v>
      </c>
      <c r="M43" s="399">
        <v>7.2</v>
      </c>
      <c r="N43" s="399">
        <v>7.8</v>
      </c>
      <c r="O43" s="817">
        <v>7.3</v>
      </c>
      <c r="P43" s="399">
        <v>7.5</v>
      </c>
      <c r="Q43" s="399">
        <v>6.5</v>
      </c>
      <c r="R43" s="399">
        <v>7.1</v>
      </c>
      <c r="S43" s="142"/>
    </row>
    <row r="44" spans="1:21" ht="15.75" customHeight="1" x14ac:dyDescent="0.25">
      <c r="A44" s="2439"/>
      <c r="B44" s="2507"/>
      <c r="C44" s="99" t="s">
        <v>383</v>
      </c>
      <c r="D44" s="2450"/>
      <c r="E44" s="2509"/>
      <c r="F44" s="2520"/>
      <c r="G44" s="1195">
        <v>4</v>
      </c>
      <c r="H44" s="556">
        <v>2</v>
      </c>
      <c r="I44" s="164">
        <v>1</v>
      </c>
      <c r="J44" s="556">
        <v>2</v>
      </c>
      <c r="K44" s="168">
        <v>2.5</v>
      </c>
      <c r="L44" s="168">
        <v>2.5</v>
      </c>
      <c r="M44" s="164">
        <v>2</v>
      </c>
      <c r="N44" s="168">
        <v>3</v>
      </c>
      <c r="O44" s="555">
        <v>3.5</v>
      </c>
      <c r="P44" s="167">
        <v>4.5</v>
      </c>
      <c r="Q44" s="168">
        <v>3.5</v>
      </c>
      <c r="R44" s="168">
        <v>3.5</v>
      </c>
      <c r="S44" s="142"/>
    </row>
    <row r="45" spans="1:21" ht="15.75" customHeight="1" x14ac:dyDescent="0.25">
      <c r="A45" s="2439"/>
      <c r="B45" s="2507"/>
      <c r="C45" s="248" t="s">
        <v>384</v>
      </c>
      <c r="D45" s="2450"/>
      <c r="E45" s="2509"/>
      <c r="F45" s="2520"/>
      <c r="G45" s="1193">
        <v>0.5</v>
      </c>
      <c r="H45" s="554">
        <v>1</v>
      </c>
      <c r="I45" s="163">
        <v>0</v>
      </c>
      <c r="J45" s="554">
        <v>0</v>
      </c>
      <c r="K45" s="163">
        <v>0</v>
      </c>
      <c r="L45" s="163">
        <v>0</v>
      </c>
      <c r="M45" s="163">
        <v>0</v>
      </c>
      <c r="N45" s="163">
        <v>0</v>
      </c>
      <c r="O45" s="554">
        <v>0</v>
      </c>
      <c r="P45" s="163">
        <v>0</v>
      </c>
      <c r="Q45" s="163">
        <v>0</v>
      </c>
      <c r="R45" s="163">
        <v>0</v>
      </c>
      <c r="S45" s="142"/>
    </row>
    <row r="46" spans="1:21" ht="15.75" customHeight="1" x14ac:dyDescent="0.25">
      <c r="A46" s="2439"/>
      <c r="B46" s="2507"/>
      <c r="C46" s="248" t="s">
        <v>386</v>
      </c>
      <c r="D46" s="2450"/>
      <c r="E46" s="2509"/>
      <c r="F46" s="2520"/>
      <c r="G46" s="1199">
        <v>0</v>
      </c>
      <c r="H46" s="554">
        <v>0</v>
      </c>
      <c r="I46" s="164">
        <v>0.5</v>
      </c>
      <c r="J46" s="556">
        <v>0.5</v>
      </c>
      <c r="K46" s="164">
        <v>1</v>
      </c>
      <c r="L46" s="164">
        <v>0.5</v>
      </c>
      <c r="M46" s="168">
        <v>1.5</v>
      </c>
      <c r="N46" s="163">
        <v>0</v>
      </c>
      <c r="O46" s="557">
        <v>2</v>
      </c>
      <c r="P46" s="168">
        <v>1.5</v>
      </c>
      <c r="Q46" s="164">
        <v>1</v>
      </c>
      <c r="R46" s="168">
        <v>1.5</v>
      </c>
      <c r="S46" s="142"/>
    </row>
    <row r="47" spans="1:21" ht="15.75" customHeight="1" x14ac:dyDescent="0.25">
      <c r="A47" s="2439"/>
      <c r="B47" s="2507"/>
      <c r="C47" s="248" t="s">
        <v>387</v>
      </c>
      <c r="D47" s="2450"/>
      <c r="E47" s="2509"/>
      <c r="F47" s="2520"/>
      <c r="G47" s="1195">
        <v>2</v>
      </c>
      <c r="H47" s="555">
        <v>1.5</v>
      </c>
      <c r="I47" s="164">
        <v>1</v>
      </c>
      <c r="J47" s="555">
        <v>1.5</v>
      </c>
      <c r="K47" s="168">
        <v>2</v>
      </c>
      <c r="L47" s="164">
        <v>1</v>
      </c>
      <c r="M47" s="168">
        <v>2</v>
      </c>
      <c r="N47" s="168">
        <v>2</v>
      </c>
      <c r="O47" s="555">
        <v>2</v>
      </c>
      <c r="P47" s="168">
        <v>2</v>
      </c>
      <c r="Q47" s="168">
        <v>1.5</v>
      </c>
      <c r="R47" s="168">
        <v>2</v>
      </c>
      <c r="S47" s="142"/>
    </row>
    <row r="48" spans="1:21" ht="16.5" customHeight="1" thickBot="1" x14ac:dyDescent="0.3">
      <c r="A48" s="2484"/>
      <c r="B48" s="2508"/>
      <c r="C48" s="287" t="s">
        <v>426</v>
      </c>
      <c r="D48" s="2451"/>
      <c r="E48" s="2510"/>
      <c r="F48" s="2521"/>
      <c r="G48" s="1447">
        <v>6.5</v>
      </c>
      <c r="H48" s="1197">
        <v>4.5</v>
      </c>
      <c r="I48" s="1189">
        <v>2.5</v>
      </c>
      <c r="J48" s="1197">
        <v>4</v>
      </c>
      <c r="K48" s="1189">
        <v>5.5</v>
      </c>
      <c r="L48" s="1189">
        <v>4</v>
      </c>
      <c r="M48" s="1189">
        <v>5.5</v>
      </c>
      <c r="N48" s="1189">
        <v>5</v>
      </c>
      <c r="O48" s="843">
        <v>7.5</v>
      </c>
      <c r="P48" s="168">
        <v>8</v>
      </c>
      <c r="Q48" s="164">
        <v>6</v>
      </c>
      <c r="R48" s="168">
        <v>7</v>
      </c>
      <c r="S48" s="142"/>
    </row>
    <row r="49" spans="1:19" ht="15.75" customHeight="1" x14ac:dyDescent="0.25">
      <c r="A49" s="2511" t="s">
        <v>503</v>
      </c>
      <c r="B49" s="2514" t="s">
        <v>295</v>
      </c>
      <c r="C49" s="245" t="s">
        <v>362</v>
      </c>
      <c r="D49" s="2449" t="s">
        <v>297</v>
      </c>
      <c r="E49" s="2515"/>
      <c r="F49" s="2520"/>
      <c r="G49" s="1191">
        <v>0.97</v>
      </c>
      <c r="H49" s="611">
        <v>1.02</v>
      </c>
      <c r="I49" s="398">
        <v>0.97</v>
      </c>
      <c r="J49" s="611">
        <v>1.01</v>
      </c>
      <c r="K49" s="398">
        <v>1</v>
      </c>
      <c r="L49" s="398">
        <v>0.97</v>
      </c>
      <c r="M49" s="398">
        <v>0.96</v>
      </c>
      <c r="N49" s="398">
        <v>0.97</v>
      </c>
      <c r="O49" s="611">
        <v>0.97</v>
      </c>
      <c r="P49" s="821">
        <v>0.89</v>
      </c>
      <c r="Q49" s="753">
        <v>0.95</v>
      </c>
      <c r="R49" s="753">
        <v>0.96</v>
      </c>
      <c r="S49" s="142"/>
    </row>
    <row r="50" spans="1:19" ht="15.75" customHeight="1" x14ac:dyDescent="0.25">
      <c r="A50" s="2512"/>
      <c r="B50" s="2507"/>
      <c r="C50" s="242" t="s">
        <v>364</v>
      </c>
      <c r="D50" s="2450"/>
      <c r="E50" s="2509"/>
      <c r="F50" s="2520"/>
      <c r="G50" s="1229">
        <v>6.4</v>
      </c>
      <c r="H50" s="817">
        <v>6.8</v>
      </c>
      <c r="I50" s="399">
        <v>5.9</v>
      </c>
      <c r="J50" s="817">
        <v>6.9</v>
      </c>
      <c r="K50" s="399">
        <v>6.4</v>
      </c>
      <c r="L50" s="399">
        <v>6.7</v>
      </c>
      <c r="M50" s="399">
        <v>6</v>
      </c>
      <c r="N50" s="399">
        <v>6.6</v>
      </c>
      <c r="O50" s="817">
        <v>6.6</v>
      </c>
      <c r="P50" s="399">
        <v>6.6</v>
      </c>
      <c r="Q50" s="399">
        <v>6.3</v>
      </c>
      <c r="R50" s="399">
        <v>6.9</v>
      </c>
      <c r="S50" s="142"/>
    </row>
    <row r="51" spans="1:19" ht="15.75" customHeight="1" x14ac:dyDescent="0.25">
      <c r="A51" s="2512"/>
      <c r="B51" s="2507"/>
      <c r="C51" s="99" t="s">
        <v>383</v>
      </c>
      <c r="D51" s="2450"/>
      <c r="E51" s="2509"/>
      <c r="F51" s="2520"/>
      <c r="G51" s="1199">
        <v>0</v>
      </c>
      <c r="H51" s="554">
        <v>0.5</v>
      </c>
      <c r="I51" s="164">
        <v>1</v>
      </c>
      <c r="J51" s="556">
        <v>1.5</v>
      </c>
      <c r="K51" s="163">
        <v>0.5</v>
      </c>
      <c r="L51" s="163">
        <v>0</v>
      </c>
      <c r="M51" s="164">
        <v>1</v>
      </c>
      <c r="N51" s="163">
        <v>0.5</v>
      </c>
      <c r="O51" s="556">
        <v>1</v>
      </c>
      <c r="P51" s="164">
        <v>1.5</v>
      </c>
      <c r="Q51" s="164">
        <v>1</v>
      </c>
      <c r="R51" s="164">
        <v>1</v>
      </c>
      <c r="S51" s="142"/>
    </row>
    <row r="52" spans="1:19" ht="15.75" customHeight="1" x14ac:dyDescent="0.25">
      <c r="A52" s="2512"/>
      <c r="B52" s="2507"/>
      <c r="C52" s="248" t="s">
        <v>384</v>
      </c>
      <c r="D52" s="2450"/>
      <c r="E52" s="2509"/>
      <c r="F52" s="2520"/>
      <c r="G52" s="1194">
        <v>3</v>
      </c>
      <c r="H52" s="556">
        <v>1.5</v>
      </c>
      <c r="I52" s="164">
        <v>0.5</v>
      </c>
      <c r="J52" s="557">
        <v>2.5</v>
      </c>
      <c r="K52" s="164">
        <v>0.5</v>
      </c>
      <c r="L52" s="168">
        <v>1</v>
      </c>
      <c r="M52" s="167">
        <v>3</v>
      </c>
      <c r="N52" s="168">
        <v>1</v>
      </c>
      <c r="O52" s="556">
        <v>0.5</v>
      </c>
      <c r="P52" s="168">
        <v>1</v>
      </c>
      <c r="Q52" s="164">
        <v>0.5</v>
      </c>
      <c r="R52" s="168">
        <v>1</v>
      </c>
      <c r="S52" s="142"/>
    </row>
    <row r="53" spans="1:19" ht="15.75" customHeight="1" x14ac:dyDescent="0.25">
      <c r="A53" s="2512"/>
      <c r="B53" s="2507"/>
      <c r="C53" s="248" t="s">
        <v>386</v>
      </c>
      <c r="D53" s="2450"/>
      <c r="E53" s="2509"/>
      <c r="F53" s="2520"/>
      <c r="G53" s="1193">
        <v>1</v>
      </c>
      <c r="H53" s="555">
        <v>2</v>
      </c>
      <c r="I53" s="167">
        <v>2</v>
      </c>
      <c r="J53" s="556">
        <v>1</v>
      </c>
      <c r="K53" s="167">
        <v>2.5</v>
      </c>
      <c r="L53" s="164">
        <v>1</v>
      </c>
      <c r="M53" s="167">
        <v>2</v>
      </c>
      <c r="N53" s="164">
        <v>1</v>
      </c>
      <c r="O53" s="556">
        <v>1</v>
      </c>
      <c r="P53" s="164">
        <v>1</v>
      </c>
      <c r="Q53" s="164">
        <v>1</v>
      </c>
      <c r="R53" s="164">
        <v>1</v>
      </c>
      <c r="S53" s="142"/>
    </row>
    <row r="54" spans="1:19" ht="15.75" customHeight="1" x14ac:dyDescent="0.25">
      <c r="A54" s="2512"/>
      <c r="B54" s="2507"/>
      <c r="C54" s="248" t="s">
        <v>387</v>
      </c>
      <c r="D54" s="2450"/>
      <c r="E54" s="2509"/>
      <c r="F54" s="2520"/>
      <c r="G54" s="1193">
        <v>1</v>
      </c>
      <c r="H54" s="555">
        <v>1.5</v>
      </c>
      <c r="I54" s="164">
        <v>1</v>
      </c>
      <c r="J54" s="556">
        <v>1</v>
      </c>
      <c r="K54" s="168">
        <v>2</v>
      </c>
      <c r="L54" s="168">
        <v>2</v>
      </c>
      <c r="M54" s="164">
        <v>1</v>
      </c>
      <c r="N54" s="164">
        <v>1</v>
      </c>
      <c r="O54" s="555">
        <v>2</v>
      </c>
      <c r="P54" s="168">
        <v>1.5</v>
      </c>
      <c r="Q54" s="168">
        <v>2</v>
      </c>
      <c r="R54" s="168">
        <v>1.5</v>
      </c>
      <c r="S54" s="142"/>
    </row>
    <row r="55" spans="1:19" ht="16.5" customHeight="1" thickBot="1" x14ac:dyDescent="0.3">
      <c r="A55" s="2513"/>
      <c r="B55" s="2508"/>
      <c r="C55" s="383" t="s">
        <v>426</v>
      </c>
      <c r="D55" s="2451"/>
      <c r="E55" s="2510"/>
      <c r="F55" s="2521"/>
      <c r="G55" s="1200">
        <v>5</v>
      </c>
      <c r="H55" s="830">
        <v>5.5</v>
      </c>
      <c r="I55" s="170">
        <v>4.5</v>
      </c>
      <c r="J55" s="830">
        <v>6</v>
      </c>
      <c r="K55" s="170">
        <v>5.5</v>
      </c>
      <c r="L55" s="170">
        <v>4</v>
      </c>
      <c r="M55" s="173">
        <v>7</v>
      </c>
      <c r="N55" s="170">
        <v>3.5</v>
      </c>
      <c r="O55" s="830">
        <v>4.5</v>
      </c>
      <c r="P55" s="164">
        <v>5</v>
      </c>
      <c r="Q55" s="164">
        <v>4.5</v>
      </c>
      <c r="R55" s="164">
        <v>4.5</v>
      </c>
      <c r="S55" s="142"/>
    </row>
    <row r="56" spans="1:19" ht="15.75" customHeight="1" x14ac:dyDescent="0.25">
      <c r="A56" s="2511" t="s">
        <v>450</v>
      </c>
      <c r="B56" s="2514" t="s">
        <v>295</v>
      </c>
      <c r="C56" s="245" t="s">
        <v>362</v>
      </c>
      <c r="D56" s="2449" t="s">
        <v>297</v>
      </c>
      <c r="E56" s="2515"/>
      <c r="F56" s="2519"/>
      <c r="G56" s="1191">
        <v>0.99</v>
      </c>
      <c r="H56" s="611">
        <v>0.97</v>
      </c>
      <c r="I56" s="398">
        <v>0.97</v>
      </c>
      <c r="J56" s="611">
        <v>0.99</v>
      </c>
      <c r="K56" s="398">
        <v>0.98</v>
      </c>
      <c r="L56" s="398">
        <v>0.99</v>
      </c>
      <c r="M56" s="357">
        <v>0.94</v>
      </c>
      <c r="N56" s="357">
        <v>0.95</v>
      </c>
      <c r="O56" s="699">
        <v>0.95</v>
      </c>
      <c r="P56" s="753">
        <v>0.99</v>
      </c>
      <c r="Q56" s="820">
        <v>0.94</v>
      </c>
      <c r="R56" s="820">
        <v>0.93</v>
      </c>
      <c r="S56" s="142"/>
    </row>
    <row r="57" spans="1:19" ht="15.75" customHeight="1" x14ac:dyDescent="0.25">
      <c r="A57" s="2512"/>
      <c r="B57" s="2507"/>
      <c r="C57" s="242" t="s">
        <v>364</v>
      </c>
      <c r="D57" s="2450"/>
      <c r="E57" s="2509"/>
      <c r="F57" s="2520"/>
      <c r="G57" s="1229">
        <v>8.4</v>
      </c>
      <c r="H57" s="817">
        <v>8.6</v>
      </c>
      <c r="I57" s="399">
        <v>8.4</v>
      </c>
      <c r="J57" s="817">
        <v>8.3000000000000007</v>
      </c>
      <c r="K57" s="399">
        <v>8.3000000000000007</v>
      </c>
      <c r="L57" s="399">
        <v>9</v>
      </c>
      <c r="M57" s="399">
        <v>8.1</v>
      </c>
      <c r="N57" s="399">
        <v>8.5</v>
      </c>
      <c r="O57" s="817">
        <v>8.4</v>
      </c>
      <c r="P57" s="399">
        <v>8.4</v>
      </c>
      <c r="Q57" s="399">
        <v>7.2</v>
      </c>
      <c r="R57" s="399">
        <v>7</v>
      </c>
      <c r="S57" s="142"/>
    </row>
    <row r="58" spans="1:19" ht="15.75" customHeight="1" x14ac:dyDescent="0.25">
      <c r="A58" s="2512"/>
      <c r="B58" s="2507"/>
      <c r="C58" s="99" t="s">
        <v>383</v>
      </c>
      <c r="D58" s="2450"/>
      <c r="E58" s="2509"/>
      <c r="F58" s="2520"/>
      <c r="G58" s="1199">
        <v>0</v>
      </c>
      <c r="H58" s="554">
        <v>0</v>
      </c>
      <c r="I58" s="164">
        <v>1</v>
      </c>
      <c r="J58" s="556">
        <v>1</v>
      </c>
      <c r="K58" s="164">
        <v>1</v>
      </c>
      <c r="L58" s="164">
        <v>2</v>
      </c>
      <c r="M58" s="164">
        <v>1.5</v>
      </c>
      <c r="N58" s="164">
        <v>1.5</v>
      </c>
      <c r="O58" s="556">
        <v>1</v>
      </c>
      <c r="P58" s="164">
        <v>1</v>
      </c>
      <c r="Q58" s="164">
        <v>1</v>
      </c>
      <c r="R58" s="163">
        <v>0.5</v>
      </c>
      <c r="S58" s="142"/>
    </row>
    <row r="59" spans="1:19" ht="15.75" customHeight="1" x14ac:dyDescent="0.25">
      <c r="A59" s="2512"/>
      <c r="B59" s="2507"/>
      <c r="C59" s="248" t="s">
        <v>384</v>
      </c>
      <c r="D59" s="2450"/>
      <c r="E59" s="2509"/>
      <c r="F59" s="2520"/>
      <c r="G59" s="1199">
        <v>0</v>
      </c>
      <c r="H59" s="554">
        <v>0</v>
      </c>
      <c r="I59" s="163">
        <v>0</v>
      </c>
      <c r="J59" s="554">
        <v>0</v>
      </c>
      <c r="K59" s="163">
        <v>0</v>
      </c>
      <c r="L59" s="167">
        <v>2</v>
      </c>
      <c r="M59" s="164">
        <v>0.5</v>
      </c>
      <c r="N59" s="163">
        <v>0</v>
      </c>
      <c r="O59" s="554">
        <v>0</v>
      </c>
      <c r="P59" s="163">
        <v>0</v>
      </c>
      <c r="Q59" s="163">
        <v>0</v>
      </c>
      <c r="R59" s="163">
        <v>0</v>
      </c>
      <c r="S59" s="142"/>
    </row>
    <row r="60" spans="1:19" ht="15.75" customHeight="1" x14ac:dyDescent="0.25">
      <c r="A60" s="2512"/>
      <c r="B60" s="2507"/>
      <c r="C60" s="248" t="s">
        <v>386</v>
      </c>
      <c r="D60" s="2450"/>
      <c r="E60" s="2509"/>
      <c r="F60" s="2520"/>
      <c r="G60" s="1193">
        <v>1</v>
      </c>
      <c r="H60" s="554">
        <v>0</v>
      </c>
      <c r="I60" s="163">
        <v>0</v>
      </c>
      <c r="J60" s="556">
        <v>0.5</v>
      </c>
      <c r="K60" s="163">
        <v>0</v>
      </c>
      <c r="L60" s="164">
        <v>0.5</v>
      </c>
      <c r="M60" s="168">
        <v>1.5</v>
      </c>
      <c r="N60" s="164">
        <v>1</v>
      </c>
      <c r="O60" s="556">
        <v>0.5</v>
      </c>
      <c r="P60" s="164">
        <v>1</v>
      </c>
      <c r="Q60" s="163">
        <v>0</v>
      </c>
      <c r="R60" s="164">
        <v>1</v>
      </c>
      <c r="S60" s="142"/>
    </row>
    <row r="61" spans="1:19" ht="15.75" customHeight="1" x14ac:dyDescent="0.25">
      <c r="A61" s="2512"/>
      <c r="B61" s="2507"/>
      <c r="C61" s="248" t="s">
        <v>387</v>
      </c>
      <c r="D61" s="2450"/>
      <c r="E61" s="2509"/>
      <c r="F61" s="2520"/>
      <c r="G61" s="1195">
        <v>1.5</v>
      </c>
      <c r="H61" s="555">
        <v>1.5</v>
      </c>
      <c r="I61" s="168">
        <v>2</v>
      </c>
      <c r="J61" s="555">
        <v>2</v>
      </c>
      <c r="K61" s="168">
        <v>2</v>
      </c>
      <c r="L61" s="168">
        <v>1.5</v>
      </c>
      <c r="M61" s="168">
        <v>2</v>
      </c>
      <c r="N61" s="168">
        <v>2</v>
      </c>
      <c r="O61" s="555">
        <v>2</v>
      </c>
      <c r="P61" s="168">
        <v>1.5</v>
      </c>
      <c r="Q61" s="168">
        <v>2</v>
      </c>
      <c r="R61" s="2294">
        <v>1.5</v>
      </c>
      <c r="S61" s="142"/>
    </row>
    <row r="62" spans="1:19" ht="16.5" customHeight="1" thickBot="1" x14ac:dyDescent="0.3">
      <c r="A62" s="2513"/>
      <c r="B62" s="2508"/>
      <c r="C62" s="287" t="s">
        <v>426</v>
      </c>
      <c r="D62" s="2451"/>
      <c r="E62" s="2510"/>
      <c r="F62" s="2521"/>
      <c r="G62" s="1200">
        <v>2.5</v>
      </c>
      <c r="H62" s="832">
        <v>1.5</v>
      </c>
      <c r="I62" s="170">
        <v>3</v>
      </c>
      <c r="J62" s="830">
        <v>3.5</v>
      </c>
      <c r="K62" s="170">
        <v>3</v>
      </c>
      <c r="L62" s="170">
        <v>6</v>
      </c>
      <c r="M62" s="170">
        <v>5.5</v>
      </c>
      <c r="N62" s="170">
        <v>4.5</v>
      </c>
      <c r="O62" s="830">
        <v>3.5</v>
      </c>
      <c r="P62" s="164">
        <v>3.5</v>
      </c>
      <c r="Q62" s="164">
        <v>3</v>
      </c>
      <c r="R62" s="163">
        <v>3</v>
      </c>
      <c r="S62" s="142"/>
    </row>
    <row r="63" spans="1:19" ht="15.75" customHeight="1" x14ac:dyDescent="0.25">
      <c r="A63" s="2438" t="s">
        <v>510</v>
      </c>
      <c r="B63" s="2514" t="s">
        <v>295</v>
      </c>
      <c r="C63" s="241" t="s">
        <v>362</v>
      </c>
      <c r="D63" s="2449" t="s">
        <v>297</v>
      </c>
      <c r="E63" s="2515"/>
      <c r="F63" s="2519"/>
      <c r="G63" s="1191">
        <v>1.01</v>
      </c>
      <c r="H63" s="611">
        <v>1.01</v>
      </c>
      <c r="I63" s="398">
        <v>0.97</v>
      </c>
      <c r="J63" s="697">
        <v>1.2</v>
      </c>
      <c r="K63" s="398">
        <v>1.02</v>
      </c>
      <c r="L63" s="611">
        <v>0.96</v>
      </c>
      <c r="M63" s="357">
        <v>0.95</v>
      </c>
      <c r="N63" s="357">
        <v>0.94</v>
      </c>
      <c r="O63" s="611">
        <v>1</v>
      </c>
      <c r="P63" s="753">
        <v>0.99</v>
      </c>
      <c r="Q63" s="820">
        <v>1.07</v>
      </c>
      <c r="R63" s="753">
        <v>1.01</v>
      </c>
      <c r="S63" s="142"/>
    </row>
    <row r="64" spans="1:19" ht="15.75" customHeight="1" x14ac:dyDescent="0.25">
      <c r="A64" s="2439"/>
      <c r="B64" s="2507"/>
      <c r="C64" s="242" t="s">
        <v>364</v>
      </c>
      <c r="D64" s="2450"/>
      <c r="E64" s="2509"/>
      <c r="F64" s="2520"/>
      <c r="G64" s="1229">
        <v>5.3</v>
      </c>
      <c r="H64" s="817">
        <v>5.2</v>
      </c>
      <c r="I64" s="399">
        <v>5</v>
      </c>
      <c r="J64" s="817">
        <v>5.9</v>
      </c>
      <c r="K64" s="399">
        <v>5.0999999999999996</v>
      </c>
      <c r="L64" s="817">
        <v>4.8</v>
      </c>
      <c r="M64" s="399">
        <v>4.7</v>
      </c>
      <c r="N64" s="399">
        <v>4.8</v>
      </c>
      <c r="O64" s="817">
        <v>5.2</v>
      </c>
      <c r="P64" s="399">
        <v>5</v>
      </c>
      <c r="Q64" s="399">
        <v>4.9000000000000004</v>
      </c>
      <c r="R64" s="399">
        <v>5.0999999999999996</v>
      </c>
      <c r="S64" s="142"/>
    </row>
    <row r="65" spans="1:19" ht="15.75" customHeight="1" x14ac:dyDescent="0.25">
      <c r="A65" s="2439"/>
      <c r="B65" s="2507"/>
      <c r="C65" s="99" t="s">
        <v>383</v>
      </c>
      <c r="D65" s="2450"/>
      <c r="E65" s="2509"/>
      <c r="F65" s="2520"/>
      <c r="G65" s="1199">
        <v>0</v>
      </c>
      <c r="H65" s="554">
        <v>0</v>
      </c>
      <c r="I65" s="163">
        <v>0</v>
      </c>
      <c r="J65" s="556">
        <v>1</v>
      </c>
      <c r="K65" s="164">
        <v>1</v>
      </c>
      <c r="L65" s="556">
        <v>1</v>
      </c>
      <c r="M65" s="164">
        <v>2</v>
      </c>
      <c r="N65" s="164">
        <v>2</v>
      </c>
      <c r="O65" s="555">
        <v>3</v>
      </c>
      <c r="P65" s="168">
        <v>3.5</v>
      </c>
      <c r="Q65" s="164">
        <v>2</v>
      </c>
      <c r="R65" s="164">
        <v>2</v>
      </c>
      <c r="S65" s="142"/>
    </row>
    <row r="66" spans="1:19" ht="15.75" customHeight="1" x14ac:dyDescent="0.25">
      <c r="A66" s="2439"/>
      <c r="B66" s="2507"/>
      <c r="C66" s="248" t="s">
        <v>384</v>
      </c>
      <c r="D66" s="2450"/>
      <c r="E66" s="2509"/>
      <c r="F66" s="2520"/>
      <c r="G66" s="1193">
        <v>1</v>
      </c>
      <c r="H66" s="554">
        <v>0</v>
      </c>
      <c r="I66" s="163">
        <v>0</v>
      </c>
      <c r="J66" s="554">
        <v>0</v>
      </c>
      <c r="K66" s="168">
        <v>1</v>
      </c>
      <c r="L66" s="556">
        <v>0.5</v>
      </c>
      <c r="M66" s="163">
        <v>0</v>
      </c>
      <c r="N66" s="164">
        <v>0.5</v>
      </c>
      <c r="O66" s="556">
        <v>0.5</v>
      </c>
      <c r="P66" s="168">
        <v>1.5</v>
      </c>
      <c r="Q66" s="164">
        <v>0.5</v>
      </c>
      <c r="R66" s="164">
        <v>1.5</v>
      </c>
      <c r="S66" s="142"/>
    </row>
    <row r="67" spans="1:19" ht="15.75" customHeight="1" x14ac:dyDescent="0.25">
      <c r="A67" s="2439"/>
      <c r="B67" s="2507"/>
      <c r="C67" s="248" t="s">
        <v>386</v>
      </c>
      <c r="D67" s="2450"/>
      <c r="E67" s="2509"/>
      <c r="F67" s="2520"/>
      <c r="G67" s="1195">
        <v>2</v>
      </c>
      <c r="H67" s="555">
        <v>2</v>
      </c>
      <c r="I67" s="164">
        <v>1</v>
      </c>
      <c r="J67" s="556">
        <v>0.5</v>
      </c>
      <c r="K67" s="164">
        <v>0.5</v>
      </c>
      <c r="L67" s="557">
        <v>2</v>
      </c>
      <c r="M67" s="168">
        <v>1.5</v>
      </c>
      <c r="N67" s="167">
        <v>2.5</v>
      </c>
      <c r="O67" s="557">
        <v>2.5</v>
      </c>
      <c r="P67" s="167">
        <v>4</v>
      </c>
      <c r="Q67" s="167">
        <v>2</v>
      </c>
      <c r="R67" s="167">
        <v>4</v>
      </c>
      <c r="S67" s="142"/>
    </row>
    <row r="68" spans="1:19" ht="15.75" customHeight="1" x14ac:dyDescent="0.25">
      <c r="A68" s="2439"/>
      <c r="B68" s="2507"/>
      <c r="C68" s="248" t="s">
        <v>387</v>
      </c>
      <c r="D68" s="2450"/>
      <c r="E68" s="2509"/>
      <c r="F68" s="2520"/>
      <c r="G68" s="1193">
        <v>1</v>
      </c>
      <c r="H68" s="556">
        <v>0.5</v>
      </c>
      <c r="I68" s="168">
        <v>1.5</v>
      </c>
      <c r="J68" s="555">
        <v>1.5</v>
      </c>
      <c r="K68" s="164">
        <v>0.5</v>
      </c>
      <c r="L68" s="556">
        <v>0.5</v>
      </c>
      <c r="M68" s="164">
        <v>1</v>
      </c>
      <c r="N68" s="164">
        <v>0.5</v>
      </c>
      <c r="O68" s="556">
        <v>1</v>
      </c>
      <c r="P68" s="164">
        <v>1</v>
      </c>
      <c r="Q68" s="164">
        <v>1</v>
      </c>
      <c r="R68" s="164">
        <v>1</v>
      </c>
      <c r="S68" s="142"/>
    </row>
    <row r="69" spans="1:19" ht="16.5" customHeight="1" thickBot="1" x14ac:dyDescent="0.3">
      <c r="A69" s="2484"/>
      <c r="B69" s="2508"/>
      <c r="C69" s="383" t="s">
        <v>426</v>
      </c>
      <c r="D69" s="2451"/>
      <c r="E69" s="2510"/>
      <c r="F69" s="2521"/>
      <c r="G69" s="1200">
        <v>4</v>
      </c>
      <c r="H69" s="830">
        <v>2.5</v>
      </c>
      <c r="I69" s="170">
        <v>2.5</v>
      </c>
      <c r="J69" s="830">
        <v>3</v>
      </c>
      <c r="K69" s="170">
        <v>3</v>
      </c>
      <c r="L69" s="830">
        <v>4</v>
      </c>
      <c r="M69" s="170">
        <v>4.5</v>
      </c>
      <c r="N69" s="170">
        <v>5.5</v>
      </c>
      <c r="O69" s="831">
        <v>7</v>
      </c>
      <c r="P69" s="168">
        <v>10</v>
      </c>
      <c r="Q69" s="164">
        <v>5.5</v>
      </c>
      <c r="R69" s="168">
        <v>8.5</v>
      </c>
      <c r="S69" s="142"/>
    </row>
    <row r="70" spans="1:19" ht="15.75" customHeight="1" x14ac:dyDescent="0.25">
      <c r="A70" s="2438" t="s">
        <v>511</v>
      </c>
      <c r="B70" s="2514" t="s">
        <v>295</v>
      </c>
      <c r="C70" s="245" t="s">
        <v>362</v>
      </c>
      <c r="D70" s="2449" t="s">
        <v>297</v>
      </c>
      <c r="E70" s="2515"/>
      <c r="F70" s="2519"/>
      <c r="G70" s="1198">
        <v>1.05</v>
      </c>
      <c r="H70" s="611">
        <v>1.02</v>
      </c>
      <c r="I70" s="357">
        <v>0.94</v>
      </c>
      <c r="J70" s="699">
        <v>0.95</v>
      </c>
      <c r="K70" s="398">
        <v>0.98</v>
      </c>
      <c r="L70" s="611">
        <v>1</v>
      </c>
      <c r="M70" s="398">
        <v>0.96</v>
      </c>
      <c r="N70" s="398">
        <v>1</v>
      </c>
      <c r="O70" s="611">
        <v>0.98</v>
      </c>
      <c r="P70" s="753">
        <v>0.99</v>
      </c>
      <c r="Q70" s="821">
        <v>0.81</v>
      </c>
      <c r="R70" s="820">
        <v>1.06</v>
      </c>
      <c r="S70" s="142"/>
    </row>
    <row r="71" spans="1:19" ht="15.75" customHeight="1" x14ac:dyDescent="0.25">
      <c r="A71" s="2439"/>
      <c r="B71" s="2507"/>
      <c r="C71" s="242" t="s">
        <v>364</v>
      </c>
      <c r="D71" s="2450"/>
      <c r="E71" s="2509"/>
      <c r="F71" s="2520"/>
      <c r="G71" s="1229">
        <v>5.0999999999999996</v>
      </c>
      <c r="H71" s="817">
        <v>5.0999999999999996</v>
      </c>
      <c r="I71" s="399">
        <v>4.8</v>
      </c>
      <c r="J71" s="817">
        <v>4.7</v>
      </c>
      <c r="K71" s="399">
        <v>4.9000000000000004</v>
      </c>
      <c r="L71" s="817">
        <v>4.9000000000000004</v>
      </c>
      <c r="M71" s="399">
        <v>4.7</v>
      </c>
      <c r="N71" s="399">
        <v>5</v>
      </c>
      <c r="O71" s="817">
        <v>5</v>
      </c>
      <c r="P71" s="399">
        <v>4.9000000000000004</v>
      </c>
      <c r="Q71" s="399">
        <v>3.6</v>
      </c>
      <c r="R71" s="399">
        <v>5.2</v>
      </c>
      <c r="S71" s="142"/>
    </row>
    <row r="72" spans="1:19" ht="15.75" customHeight="1" x14ac:dyDescent="0.25">
      <c r="A72" s="2439"/>
      <c r="B72" s="2507"/>
      <c r="C72" s="99" t="s">
        <v>383</v>
      </c>
      <c r="D72" s="2450"/>
      <c r="E72" s="2509"/>
      <c r="F72" s="2520"/>
      <c r="G72" s="1199">
        <v>0</v>
      </c>
      <c r="H72" s="554">
        <v>0</v>
      </c>
      <c r="I72" s="163">
        <v>0</v>
      </c>
      <c r="J72" s="554">
        <v>1</v>
      </c>
      <c r="K72" s="164">
        <v>1</v>
      </c>
      <c r="L72" s="556">
        <v>1.5</v>
      </c>
      <c r="M72" s="168">
        <v>3</v>
      </c>
      <c r="N72" s="168">
        <v>2.5</v>
      </c>
      <c r="O72" s="555">
        <v>2.5</v>
      </c>
      <c r="P72" s="164">
        <v>2</v>
      </c>
      <c r="Q72" s="168">
        <v>2.5</v>
      </c>
      <c r="R72" s="168">
        <v>3</v>
      </c>
      <c r="S72" s="142"/>
    </row>
    <row r="73" spans="1:19" ht="15.75" customHeight="1" x14ac:dyDescent="0.25">
      <c r="A73" s="2439"/>
      <c r="B73" s="2507"/>
      <c r="C73" s="248" t="s">
        <v>384</v>
      </c>
      <c r="D73" s="2450"/>
      <c r="E73" s="2509"/>
      <c r="F73" s="2520"/>
      <c r="G73" s="1195">
        <v>1</v>
      </c>
      <c r="H73" s="554">
        <v>0</v>
      </c>
      <c r="I73" s="163">
        <v>0</v>
      </c>
      <c r="J73" s="554">
        <v>0</v>
      </c>
      <c r="K73" s="163">
        <v>0</v>
      </c>
      <c r="L73" s="556">
        <v>0.5</v>
      </c>
      <c r="M73" s="164">
        <v>0.5</v>
      </c>
      <c r="N73" s="164">
        <v>0.5</v>
      </c>
      <c r="O73" s="556">
        <v>0.5</v>
      </c>
      <c r="P73" s="167">
        <v>1.5</v>
      </c>
      <c r="Q73" s="164">
        <v>0.5</v>
      </c>
      <c r="R73" s="167">
        <v>1.5</v>
      </c>
      <c r="S73" s="142"/>
    </row>
    <row r="74" spans="1:19" ht="15.75" customHeight="1" x14ac:dyDescent="0.25">
      <c r="A74" s="2439"/>
      <c r="B74" s="2507"/>
      <c r="C74" s="248" t="s">
        <v>386</v>
      </c>
      <c r="D74" s="2450"/>
      <c r="E74" s="2509"/>
      <c r="F74" s="2520"/>
      <c r="G74" s="1199">
        <v>0</v>
      </c>
      <c r="H74" s="556">
        <v>0.5</v>
      </c>
      <c r="I74" s="168">
        <v>1.5</v>
      </c>
      <c r="J74" s="554"/>
      <c r="K74" s="164">
        <v>1</v>
      </c>
      <c r="L74" s="554">
        <v>0</v>
      </c>
      <c r="M74" s="164">
        <v>1</v>
      </c>
      <c r="N74" s="163">
        <v>0</v>
      </c>
      <c r="O74" s="556">
        <v>1</v>
      </c>
      <c r="P74" s="168">
        <v>1.5</v>
      </c>
      <c r="Q74" s="164">
        <v>1</v>
      </c>
      <c r="R74" s="168">
        <v>1.5</v>
      </c>
      <c r="S74" s="142"/>
    </row>
    <row r="75" spans="1:19" ht="15.75" customHeight="1" x14ac:dyDescent="0.25">
      <c r="A75" s="2439"/>
      <c r="B75" s="2507"/>
      <c r="C75" s="248" t="s">
        <v>387</v>
      </c>
      <c r="D75" s="2450"/>
      <c r="E75" s="2509"/>
      <c r="F75" s="2520"/>
      <c r="G75" s="1193">
        <v>0.5</v>
      </c>
      <c r="H75" s="556">
        <v>0.5</v>
      </c>
      <c r="I75" s="168">
        <v>1.5</v>
      </c>
      <c r="J75" s="555">
        <v>1</v>
      </c>
      <c r="K75" s="168">
        <v>2</v>
      </c>
      <c r="L75" s="555">
        <v>2</v>
      </c>
      <c r="M75" s="168">
        <v>2</v>
      </c>
      <c r="N75" s="168">
        <v>1.5</v>
      </c>
      <c r="O75" s="555">
        <v>2</v>
      </c>
      <c r="P75" s="168">
        <v>1.5</v>
      </c>
      <c r="Q75" s="168">
        <v>2</v>
      </c>
      <c r="R75" s="168">
        <v>1.5</v>
      </c>
      <c r="S75" s="142"/>
    </row>
    <row r="76" spans="1:19" ht="16.5" customHeight="1" thickBot="1" x14ac:dyDescent="0.3">
      <c r="A76" s="2484"/>
      <c r="B76" s="2508"/>
      <c r="C76" s="383" t="s">
        <v>426</v>
      </c>
      <c r="D76" s="2451"/>
      <c r="E76" s="2510"/>
      <c r="F76" s="2521"/>
      <c r="G76" s="1879">
        <v>1.5</v>
      </c>
      <c r="H76" s="832">
        <v>1</v>
      </c>
      <c r="I76" s="170">
        <v>3</v>
      </c>
      <c r="J76" s="830">
        <v>2</v>
      </c>
      <c r="K76" s="170">
        <v>4</v>
      </c>
      <c r="L76" s="830">
        <v>4</v>
      </c>
      <c r="M76" s="170">
        <v>6.5</v>
      </c>
      <c r="N76" s="170">
        <v>4.5</v>
      </c>
      <c r="O76" s="830">
        <v>6</v>
      </c>
      <c r="P76" s="164">
        <v>6.5</v>
      </c>
      <c r="Q76" s="164">
        <v>6</v>
      </c>
      <c r="R76" s="168">
        <v>7.5</v>
      </c>
      <c r="S76" s="142"/>
    </row>
    <row r="77" spans="1:19" ht="15.75" customHeight="1" x14ac:dyDescent="0.25">
      <c r="A77" s="2511" t="s">
        <v>442</v>
      </c>
      <c r="B77" s="2522" t="s">
        <v>295</v>
      </c>
      <c r="C77" s="245" t="s">
        <v>362</v>
      </c>
      <c r="D77" s="2449" t="s">
        <v>297</v>
      </c>
      <c r="E77" s="1972"/>
      <c r="F77" s="1927"/>
      <c r="G77" s="1191">
        <v>1.02</v>
      </c>
      <c r="H77" s="611">
        <v>0.99</v>
      </c>
      <c r="I77" s="398">
        <v>1.01</v>
      </c>
      <c r="J77" s="611">
        <v>0.97</v>
      </c>
      <c r="K77" s="398">
        <v>0.97</v>
      </c>
      <c r="L77" s="611">
        <v>1</v>
      </c>
      <c r="M77" s="398">
        <v>0.99</v>
      </c>
      <c r="N77" s="357">
        <v>0.94</v>
      </c>
      <c r="O77" s="611">
        <v>0.99</v>
      </c>
      <c r="P77" s="753">
        <v>0.97</v>
      </c>
      <c r="Q77" s="753">
        <v>0.99</v>
      </c>
      <c r="R77" s="820">
        <v>1.06</v>
      </c>
      <c r="S77" s="142"/>
    </row>
    <row r="78" spans="1:19" ht="15.75" customHeight="1" x14ac:dyDescent="0.25">
      <c r="A78" s="2512"/>
      <c r="B78" s="2523"/>
      <c r="C78" s="242" t="s">
        <v>364</v>
      </c>
      <c r="D78" s="2450"/>
      <c r="E78" s="1802"/>
      <c r="F78" s="1907"/>
      <c r="G78" s="1229">
        <v>5.5</v>
      </c>
      <c r="H78" s="817">
        <v>5.4</v>
      </c>
      <c r="I78" s="399">
        <v>5.2</v>
      </c>
      <c r="J78" s="817">
        <v>5.0999999999999996</v>
      </c>
      <c r="K78" s="399">
        <v>5.0999999999999996</v>
      </c>
      <c r="L78" s="817">
        <v>5.3</v>
      </c>
      <c r="M78" s="399">
        <v>5.3</v>
      </c>
      <c r="N78" s="399">
        <v>5.5</v>
      </c>
      <c r="O78" s="817">
        <v>5.6</v>
      </c>
      <c r="P78" s="399">
        <v>5.0999999999999996</v>
      </c>
      <c r="Q78" s="399">
        <v>4.8</v>
      </c>
      <c r="R78" s="399">
        <v>5.7</v>
      </c>
      <c r="S78" s="142"/>
    </row>
    <row r="79" spans="1:19" ht="15.75" customHeight="1" x14ac:dyDescent="0.25">
      <c r="A79" s="2512"/>
      <c r="B79" s="2523"/>
      <c r="C79" s="99" t="s">
        <v>383</v>
      </c>
      <c r="D79" s="2450"/>
      <c r="E79" s="1802"/>
      <c r="F79" s="1907"/>
      <c r="G79" s="1193">
        <v>1</v>
      </c>
      <c r="H79" s="554">
        <v>0</v>
      </c>
      <c r="I79" s="168">
        <v>2.5</v>
      </c>
      <c r="J79" s="556">
        <v>1</v>
      </c>
      <c r="K79" s="164">
        <v>1.5</v>
      </c>
      <c r="L79" s="556">
        <v>1</v>
      </c>
      <c r="M79" s="164">
        <v>1.5</v>
      </c>
      <c r="N79" s="164">
        <v>1.5</v>
      </c>
      <c r="O79" s="556">
        <v>1.5</v>
      </c>
      <c r="P79" s="168">
        <v>3</v>
      </c>
      <c r="Q79" s="168">
        <v>3.5</v>
      </c>
      <c r="R79" s="168">
        <v>3.5</v>
      </c>
      <c r="S79" s="142"/>
    </row>
    <row r="80" spans="1:19" ht="15.75" customHeight="1" x14ac:dyDescent="0.25">
      <c r="A80" s="2512"/>
      <c r="B80" s="2523"/>
      <c r="C80" s="248" t="s">
        <v>384</v>
      </c>
      <c r="D80" s="2450"/>
      <c r="E80" s="1802"/>
      <c r="F80" s="1907"/>
      <c r="G80" s="1199">
        <v>0</v>
      </c>
      <c r="H80" s="554">
        <v>0</v>
      </c>
      <c r="I80" s="163">
        <v>0</v>
      </c>
      <c r="J80" s="554">
        <v>0</v>
      </c>
      <c r="K80" s="167">
        <v>2</v>
      </c>
      <c r="L80" s="555">
        <v>1</v>
      </c>
      <c r="M80" s="163">
        <v>0</v>
      </c>
      <c r="N80" s="163">
        <v>0</v>
      </c>
      <c r="O80" s="556">
        <v>0.5</v>
      </c>
      <c r="P80" s="164">
        <v>0.5</v>
      </c>
      <c r="Q80" s="163">
        <v>0</v>
      </c>
      <c r="R80" s="164">
        <v>0.5</v>
      </c>
      <c r="S80" s="142"/>
    </row>
    <row r="81" spans="1:19" ht="15.75" customHeight="1" x14ac:dyDescent="0.25">
      <c r="A81" s="2512"/>
      <c r="B81" s="2523"/>
      <c r="C81" s="248" t="s">
        <v>386</v>
      </c>
      <c r="D81" s="2450"/>
      <c r="E81" s="1802"/>
      <c r="F81" s="1907"/>
      <c r="G81" s="1970">
        <v>2</v>
      </c>
      <c r="H81" s="1197">
        <v>1</v>
      </c>
      <c r="I81" s="1446">
        <v>0</v>
      </c>
      <c r="J81" s="1197">
        <v>1</v>
      </c>
      <c r="K81" s="1458">
        <v>2.5</v>
      </c>
      <c r="L81" s="1968">
        <v>2.5</v>
      </c>
      <c r="M81" s="164">
        <v>1</v>
      </c>
      <c r="N81" s="164">
        <v>1</v>
      </c>
      <c r="O81" s="556">
        <v>1</v>
      </c>
      <c r="P81" s="167">
        <v>4</v>
      </c>
      <c r="Q81" s="164">
        <v>1</v>
      </c>
      <c r="R81" s="167">
        <v>4</v>
      </c>
      <c r="S81" s="142"/>
    </row>
    <row r="82" spans="1:19" ht="15.75" customHeight="1" x14ac:dyDescent="0.25">
      <c r="A82" s="2512"/>
      <c r="B82" s="2523"/>
      <c r="C82" s="248" t="s">
        <v>387</v>
      </c>
      <c r="D82" s="2450"/>
      <c r="E82" s="1802"/>
      <c r="F82" s="1907"/>
      <c r="G82" s="1193">
        <v>1</v>
      </c>
      <c r="H82" s="164">
        <v>1</v>
      </c>
      <c r="I82" s="168">
        <v>2</v>
      </c>
      <c r="J82" s="164">
        <v>1</v>
      </c>
      <c r="K82" s="168">
        <v>1.5</v>
      </c>
      <c r="L82" s="555">
        <v>1.5</v>
      </c>
      <c r="M82" s="164">
        <v>1</v>
      </c>
      <c r="N82" s="168">
        <v>1.5</v>
      </c>
      <c r="O82" s="555">
        <v>2</v>
      </c>
      <c r="P82" s="168">
        <v>2</v>
      </c>
      <c r="Q82" s="168">
        <v>2</v>
      </c>
      <c r="R82" s="168">
        <v>2</v>
      </c>
      <c r="S82" s="142"/>
    </row>
    <row r="83" spans="1:19" ht="16.5" customHeight="1" thickBot="1" x14ac:dyDescent="0.3">
      <c r="A83" s="2513"/>
      <c r="B83" s="2524"/>
      <c r="C83" s="287" t="s">
        <v>426</v>
      </c>
      <c r="D83" s="2451"/>
      <c r="E83" s="1802"/>
      <c r="F83" s="1907"/>
      <c r="G83" s="1453">
        <v>4</v>
      </c>
      <c r="H83" s="1456">
        <v>2</v>
      </c>
      <c r="I83" s="1455">
        <v>4</v>
      </c>
      <c r="J83" s="1456">
        <v>3</v>
      </c>
      <c r="K83" s="1459">
        <v>7.5</v>
      </c>
      <c r="L83" s="1456">
        <v>6</v>
      </c>
      <c r="M83" s="170">
        <v>3.5</v>
      </c>
      <c r="N83" s="170">
        <v>4</v>
      </c>
      <c r="O83" s="830">
        <v>5</v>
      </c>
      <c r="P83" s="168">
        <v>9.5</v>
      </c>
      <c r="Q83" s="164">
        <v>6.5</v>
      </c>
      <c r="R83" s="168">
        <v>10</v>
      </c>
      <c r="S83" s="142"/>
    </row>
    <row r="84" spans="1:19" ht="16.5" customHeight="1" x14ac:dyDescent="0.25">
      <c r="A84" s="2511" t="s">
        <v>441</v>
      </c>
      <c r="B84" s="2522" t="s">
        <v>295</v>
      </c>
      <c r="C84" s="245" t="s">
        <v>362</v>
      </c>
      <c r="D84" s="2449" t="s">
        <v>297</v>
      </c>
      <c r="E84" s="1972"/>
      <c r="F84" s="1927"/>
      <c r="G84" s="1198">
        <v>1.06</v>
      </c>
      <c r="H84" s="611">
        <v>1.02</v>
      </c>
      <c r="I84" s="358">
        <v>1.1000000000000001</v>
      </c>
      <c r="J84" s="611">
        <v>1.03</v>
      </c>
      <c r="K84" s="357">
        <v>1.08</v>
      </c>
      <c r="L84" s="699">
        <v>1.06</v>
      </c>
      <c r="M84" s="398">
        <v>1.03</v>
      </c>
      <c r="N84" s="357">
        <v>1.08</v>
      </c>
      <c r="O84" s="611">
        <v>0.98</v>
      </c>
      <c r="P84" s="753">
        <v>1</v>
      </c>
      <c r="Q84" s="753">
        <v>1</v>
      </c>
      <c r="R84" s="821">
        <v>0.72</v>
      </c>
      <c r="S84" s="142"/>
    </row>
    <row r="85" spans="1:19" ht="16.5" customHeight="1" x14ac:dyDescent="0.25">
      <c r="A85" s="2512"/>
      <c r="B85" s="2523"/>
      <c r="C85" s="242" t="s">
        <v>364</v>
      </c>
      <c r="D85" s="2450"/>
      <c r="E85" s="1802"/>
      <c r="F85" s="1907"/>
      <c r="G85" s="1229">
        <v>6.5</v>
      </c>
      <c r="H85" s="817">
        <v>6.3</v>
      </c>
      <c r="I85" s="399">
        <v>6.4</v>
      </c>
      <c r="J85" s="817">
        <v>5.7</v>
      </c>
      <c r="K85" s="399">
        <v>6.1</v>
      </c>
      <c r="L85" s="817">
        <v>5.8</v>
      </c>
      <c r="M85" s="399">
        <v>6</v>
      </c>
      <c r="N85" s="399">
        <v>6.1</v>
      </c>
      <c r="O85" s="817">
        <v>6.2</v>
      </c>
      <c r="P85" s="399">
        <v>5.6</v>
      </c>
      <c r="Q85" s="399">
        <v>5</v>
      </c>
      <c r="R85" s="399">
        <v>4.2</v>
      </c>
      <c r="S85" s="142"/>
    </row>
    <row r="86" spans="1:19" ht="16.5" customHeight="1" x14ac:dyDescent="0.25">
      <c r="A86" s="2512"/>
      <c r="B86" s="2523"/>
      <c r="C86" s="99" t="s">
        <v>383</v>
      </c>
      <c r="D86" s="2450"/>
      <c r="E86" s="1802"/>
      <c r="F86" s="1907"/>
      <c r="G86" s="1199">
        <v>0</v>
      </c>
      <c r="H86" s="554">
        <v>0</v>
      </c>
      <c r="I86" s="163">
        <v>0</v>
      </c>
      <c r="J86" s="554"/>
      <c r="K86" s="163">
        <v>0.5</v>
      </c>
      <c r="L86" s="554">
        <v>0</v>
      </c>
      <c r="M86" s="163">
        <v>0</v>
      </c>
      <c r="N86" s="163">
        <v>0.5</v>
      </c>
      <c r="O86" s="554">
        <v>0.5</v>
      </c>
      <c r="P86" s="164">
        <v>1</v>
      </c>
      <c r="Q86" s="164">
        <v>1.5</v>
      </c>
      <c r="R86" s="164">
        <v>1.5</v>
      </c>
      <c r="S86" s="142"/>
    </row>
    <row r="87" spans="1:19" ht="16.5" customHeight="1" x14ac:dyDescent="0.25">
      <c r="A87" s="2512"/>
      <c r="B87" s="2523"/>
      <c r="C87" s="248" t="s">
        <v>384</v>
      </c>
      <c r="D87" s="2450"/>
      <c r="E87" s="1802"/>
      <c r="F87" s="1907"/>
      <c r="G87" s="1199">
        <v>0</v>
      </c>
      <c r="H87" s="554">
        <v>0</v>
      </c>
      <c r="I87" s="163">
        <v>0</v>
      </c>
      <c r="J87" s="554">
        <v>0</v>
      </c>
      <c r="K87" s="164">
        <v>0.5</v>
      </c>
      <c r="L87" s="557">
        <v>1.5</v>
      </c>
      <c r="M87" s="163">
        <v>0</v>
      </c>
      <c r="N87" s="163">
        <v>0</v>
      </c>
      <c r="O87" s="556">
        <v>0.5</v>
      </c>
      <c r="P87" s="163">
        <v>0</v>
      </c>
      <c r="Q87" s="163">
        <v>0</v>
      </c>
      <c r="R87" s="163">
        <v>0</v>
      </c>
      <c r="S87" s="142"/>
    </row>
    <row r="88" spans="1:19" ht="16.5" customHeight="1" x14ac:dyDescent="0.25">
      <c r="A88" s="2512"/>
      <c r="B88" s="2523"/>
      <c r="C88" s="248" t="s">
        <v>386</v>
      </c>
      <c r="D88" s="2450"/>
      <c r="E88" s="1802"/>
      <c r="F88" s="1907"/>
      <c r="G88" s="1193">
        <v>1</v>
      </c>
      <c r="H88" s="554">
        <v>0</v>
      </c>
      <c r="I88" s="164">
        <v>0.5</v>
      </c>
      <c r="J88" s="556">
        <v>0</v>
      </c>
      <c r="K88" s="163">
        <v>0</v>
      </c>
      <c r="L88" s="554">
        <v>0</v>
      </c>
      <c r="M88" s="164">
        <v>1</v>
      </c>
      <c r="N88" s="163">
        <v>0</v>
      </c>
      <c r="O88" s="554">
        <v>0</v>
      </c>
      <c r="P88" s="164">
        <v>1</v>
      </c>
      <c r="Q88" s="163">
        <v>0</v>
      </c>
      <c r="R88" s="164">
        <v>1</v>
      </c>
      <c r="S88" s="142"/>
    </row>
    <row r="89" spans="1:19" ht="16.5" customHeight="1" x14ac:dyDescent="0.25">
      <c r="A89" s="2512"/>
      <c r="B89" s="2523"/>
      <c r="C89" s="248" t="s">
        <v>387</v>
      </c>
      <c r="D89" s="2450"/>
      <c r="E89" s="1802"/>
      <c r="F89" s="1907"/>
      <c r="G89" s="1195">
        <v>2</v>
      </c>
      <c r="H89" s="556">
        <v>1</v>
      </c>
      <c r="I89" s="168">
        <v>1.5</v>
      </c>
      <c r="J89" s="555">
        <v>1.5</v>
      </c>
      <c r="K89" s="167">
        <v>2.5</v>
      </c>
      <c r="L89" s="555">
        <v>1.5</v>
      </c>
      <c r="M89" s="168">
        <v>1.5</v>
      </c>
      <c r="N89" s="167">
        <v>3</v>
      </c>
      <c r="O89" s="556">
        <v>1</v>
      </c>
      <c r="P89" s="168">
        <v>2</v>
      </c>
      <c r="Q89" s="168">
        <v>2</v>
      </c>
      <c r="R89" s="168">
        <v>2</v>
      </c>
      <c r="S89" s="142"/>
    </row>
    <row r="90" spans="1:19" ht="16.5" customHeight="1" thickBot="1" x14ac:dyDescent="0.3">
      <c r="A90" s="2513"/>
      <c r="B90" s="2524"/>
      <c r="C90" s="287" t="s">
        <v>426</v>
      </c>
      <c r="D90" s="2451"/>
      <c r="E90" s="1803"/>
      <c r="F90" s="1953"/>
      <c r="G90" s="1200">
        <v>3</v>
      </c>
      <c r="H90" s="832">
        <v>1</v>
      </c>
      <c r="I90" s="470">
        <v>2</v>
      </c>
      <c r="J90" s="832">
        <v>1.5</v>
      </c>
      <c r="K90" s="170">
        <v>3.5</v>
      </c>
      <c r="L90" s="830">
        <v>3</v>
      </c>
      <c r="M90" s="170">
        <v>2.5</v>
      </c>
      <c r="N90" s="170">
        <v>3.5</v>
      </c>
      <c r="O90" s="832">
        <v>2</v>
      </c>
      <c r="P90" s="164">
        <v>4</v>
      </c>
      <c r="Q90" s="164">
        <v>3.5</v>
      </c>
      <c r="R90" s="164">
        <v>4.5</v>
      </c>
      <c r="S90" s="142"/>
    </row>
    <row r="91" spans="1:19" ht="16.5" customHeight="1" x14ac:dyDescent="0.25">
      <c r="A91" s="2438" t="s">
        <v>458</v>
      </c>
      <c r="B91" s="2514" t="s">
        <v>295</v>
      </c>
      <c r="C91" s="245" t="s">
        <v>362</v>
      </c>
      <c r="D91" s="2449" t="s">
        <v>297</v>
      </c>
      <c r="E91" s="1972"/>
      <c r="F91" s="1927"/>
      <c r="G91" s="1191">
        <v>1.04</v>
      </c>
      <c r="H91" s="699">
        <v>1.06</v>
      </c>
      <c r="I91" s="398">
        <v>0.98</v>
      </c>
      <c r="J91" s="611">
        <v>1.03</v>
      </c>
      <c r="K91" s="398">
        <v>0.96</v>
      </c>
      <c r="L91" s="611">
        <v>1</v>
      </c>
      <c r="M91" s="398">
        <v>0.99</v>
      </c>
      <c r="N91" s="398">
        <v>1.01</v>
      </c>
      <c r="O91" s="611">
        <v>0.98</v>
      </c>
      <c r="P91" s="820">
        <v>1.07</v>
      </c>
      <c r="Q91" s="753">
        <v>1.02</v>
      </c>
      <c r="R91" s="753">
        <v>1</v>
      </c>
      <c r="S91" s="142"/>
    </row>
    <row r="92" spans="1:19" ht="16.5" customHeight="1" x14ac:dyDescent="0.25">
      <c r="A92" s="2439"/>
      <c r="B92" s="2507"/>
      <c r="C92" s="242" t="s">
        <v>364</v>
      </c>
      <c r="D92" s="2450"/>
      <c r="E92" s="1802"/>
      <c r="F92" s="1907"/>
      <c r="G92" s="1229">
        <v>4.9000000000000004</v>
      </c>
      <c r="H92" s="817">
        <v>5.7</v>
      </c>
      <c r="I92" s="399">
        <v>4.7</v>
      </c>
      <c r="J92" s="817">
        <v>5.7</v>
      </c>
      <c r="K92" s="399">
        <v>5.4</v>
      </c>
      <c r="L92" s="817">
        <v>5.5</v>
      </c>
      <c r="M92" s="399">
        <v>5.7</v>
      </c>
      <c r="N92" s="399">
        <v>5.9</v>
      </c>
      <c r="O92" s="817">
        <v>5.5</v>
      </c>
      <c r="P92" s="399">
        <v>5.6</v>
      </c>
      <c r="Q92" s="399">
        <v>4.5999999999999996</v>
      </c>
      <c r="R92" s="399">
        <v>5.0999999999999996</v>
      </c>
      <c r="S92" s="142"/>
    </row>
    <row r="93" spans="1:19" ht="16.5" customHeight="1" x14ac:dyDescent="0.25">
      <c r="A93" s="2439"/>
      <c r="B93" s="2507"/>
      <c r="C93" s="99" t="s">
        <v>383</v>
      </c>
      <c r="D93" s="2450"/>
      <c r="E93" s="1802"/>
      <c r="F93" s="1907"/>
      <c r="G93" s="1199">
        <v>0</v>
      </c>
      <c r="H93" s="554">
        <v>0</v>
      </c>
      <c r="I93" s="163">
        <v>0</v>
      </c>
      <c r="J93" s="554">
        <v>0.5</v>
      </c>
      <c r="K93" s="164">
        <v>1.5</v>
      </c>
      <c r="L93" s="554">
        <v>0</v>
      </c>
      <c r="M93" s="163">
        <v>0.5</v>
      </c>
      <c r="N93" s="164">
        <v>1</v>
      </c>
      <c r="O93" s="556">
        <v>1</v>
      </c>
      <c r="P93" s="168">
        <v>3</v>
      </c>
      <c r="Q93" s="168">
        <v>2.5</v>
      </c>
      <c r="R93" s="168">
        <v>3</v>
      </c>
      <c r="S93" s="142"/>
    </row>
    <row r="94" spans="1:19" ht="16.5" customHeight="1" x14ac:dyDescent="0.25">
      <c r="A94" s="2439"/>
      <c r="B94" s="2507"/>
      <c r="C94" s="248" t="s">
        <v>384</v>
      </c>
      <c r="D94" s="2450"/>
      <c r="E94" s="1802"/>
      <c r="F94" s="1907"/>
      <c r="G94" s="1194">
        <v>2</v>
      </c>
      <c r="H94" s="554">
        <v>0</v>
      </c>
      <c r="I94" s="163">
        <v>0</v>
      </c>
      <c r="J94" s="554">
        <v>0</v>
      </c>
      <c r="K94" s="163">
        <v>0</v>
      </c>
      <c r="L94" s="555">
        <v>1</v>
      </c>
      <c r="M94" s="163">
        <v>0</v>
      </c>
      <c r="N94" s="167">
        <v>2.5</v>
      </c>
      <c r="O94" s="556">
        <v>0.5</v>
      </c>
      <c r="P94" s="163">
        <v>0</v>
      </c>
      <c r="Q94" s="163">
        <v>0</v>
      </c>
      <c r="R94" s="163">
        <v>0</v>
      </c>
      <c r="S94" s="142"/>
    </row>
    <row r="95" spans="1:19" ht="16.5" customHeight="1" x14ac:dyDescent="0.25">
      <c r="A95" s="2439"/>
      <c r="B95" s="2507"/>
      <c r="C95" s="248" t="s">
        <v>386</v>
      </c>
      <c r="D95" s="2450"/>
      <c r="E95" s="1802"/>
      <c r="F95" s="1907"/>
      <c r="G95" s="1194">
        <v>3</v>
      </c>
      <c r="H95" s="556">
        <v>1</v>
      </c>
      <c r="I95" s="164">
        <v>1</v>
      </c>
      <c r="J95" s="556">
        <v>1</v>
      </c>
      <c r="K95" s="164">
        <v>1</v>
      </c>
      <c r="L95" s="557">
        <v>2</v>
      </c>
      <c r="M95" s="167">
        <v>2.5</v>
      </c>
      <c r="N95" s="168">
        <v>1.5</v>
      </c>
      <c r="O95" s="556">
        <v>1</v>
      </c>
      <c r="P95" s="164">
        <v>1</v>
      </c>
      <c r="Q95" s="167">
        <v>2</v>
      </c>
      <c r="R95" s="164">
        <v>1</v>
      </c>
      <c r="S95" s="142"/>
    </row>
    <row r="96" spans="1:19" ht="16.5" customHeight="1" x14ac:dyDescent="0.25">
      <c r="A96" s="2439"/>
      <c r="B96" s="2507"/>
      <c r="C96" s="248" t="s">
        <v>387</v>
      </c>
      <c r="D96" s="2450"/>
      <c r="E96" s="1802"/>
      <c r="F96" s="1907"/>
      <c r="G96" s="1195">
        <v>2</v>
      </c>
      <c r="H96" s="555">
        <v>2</v>
      </c>
      <c r="I96" s="168">
        <v>1.5</v>
      </c>
      <c r="J96" s="555">
        <v>1.5</v>
      </c>
      <c r="K96" s="167">
        <v>3.5</v>
      </c>
      <c r="L96" s="557">
        <v>2.5</v>
      </c>
      <c r="M96" s="167">
        <v>2.5</v>
      </c>
      <c r="N96" s="167">
        <v>2.5</v>
      </c>
      <c r="O96" s="555">
        <v>1.5</v>
      </c>
      <c r="P96" s="168">
        <v>2</v>
      </c>
      <c r="Q96" s="167">
        <v>2.5</v>
      </c>
      <c r="R96" s="168">
        <v>2</v>
      </c>
      <c r="S96" s="142"/>
    </row>
    <row r="97" spans="1:19" ht="16.5" customHeight="1" thickBot="1" x14ac:dyDescent="0.3">
      <c r="A97" s="2484"/>
      <c r="B97" s="2508"/>
      <c r="C97" s="287" t="s">
        <v>426</v>
      </c>
      <c r="D97" s="2451"/>
      <c r="E97" s="1802"/>
      <c r="F97" s="1907"/>
      <c r="G97" s="1196">
        <v>7</v>
      </c>
      <c r="H97" s="830">
        <v>3</v>
      </c>
      <c r="I97" s="170">
        <v>2.5</v>
      </c>
      <c r="J97" s="830">
        <v>3</v>
      </c>
      <c r="K97" s="170">
        <v>6</v>
      </c>
      <c r="L97" s="830">
        <v>5.5</v>
      </c>
      <c r="M97" s="170">
        <v>5.5</v>
      </c>
      <c r="N97" s="173">
        <v>7.5</v>
      </c>
      <c r="O97" s="830">
        <v>4</v>
      </c>
      <c r="P97" s="164">
        <v>6</v>
      </c>
      <c r="Q97" s="164">
        <v>7</v>
      </c>
      <c r="R97" s="164">
        <v>6</v>
      </c>
      <c r="S97" s="142"/>
    </row>
    <row r="98" spans="1:19" ht="16.5" customHeight="1" x14ac:dyDescent="0.25">
      <c r="A98" s="2438" t="s">
        <v>457</v>
      </c>
      <c r="B98" s="2514" t="s">
        <v>295</v>
      </c>
      <c r="C98" s="245" t="s">
        <v>362</v>
      </c>
      <c r="D98" s="2449" t="s">
        <v>297</v>
      </c>
      <c r="E98" s="1972"/>
      <c r="F98" s="1927"/>
      <c r="G98" s="1191">
        <v>0.96</v>
      </c>
      <c r="H98" s="398">
        <v>0.97</v>
      </c>
      <c r="I98" s="398">
        <v>0.97</v>
      </c>
      <c r="J98" s="398">
        <v>0.97</v>
      </c>
      <c r="K98" s="398">
        <v>0.96</v>
      </c>
      <c r="L98" s="611">
        <v>0.98</v>
      </c>
      <c r="M98" s="398">
        <v>0.96</v>
      </c>
      <c r="N98" s="398">
        <v>0.97</v>
      </c>
      <c r="O98" s="611">
        <v>0.97</v>
      </c>
      <c r="P98" s="753">
        <v>0.99</v>
      </c>
      <c r="Q98" s="753">
        <v>1</v>
      </c>
      <c r="R98" s="753">
        <v>1.01</v>
      </c>
      <c r="S98" s="142"/>
    </row>
    <row r="99" spans="1:19" ht="16.5" customHeight="1" x14ac:dyDescent="0.25">
      <c r="A99" s="2439"/>
      <c r="B99" s="2507"/>
      <c r="C99" s="242" t="s">
        <v>364</v>
      </c>
      <c r="D99" s="2450"/>
      <c r="E99" s="1802"/>
      <c r="F99" s="1907"/>
      <c r="G99" s="1229">
        <v>6.6</v>
      </c>
      <c r="H99" s="399">
        <v>7.4</v>
      </c>
      <c r="I99" s="399">
        <v>7</v>
      </c>
      <c r="J99" s="399">
        <v>8.3000000000000007</v>
      </c>
      <c r="K99" s="399">
        <v>7.4</v>
      </c>
      <c r="L99" s="817">
        <v>7.6</v>
      </c>
      <c r="M99" s="399">
        <v>7.2</v>
      </c>
      <c r="N99" s="399">
        <v>8.1999999999999993</v>
      </c>
      <c r="O99" s="817">
        <v>8.4</v>
      </c>
      <c r="P99" s="399">
        <v>8.1999999999999993</v>
      </c>
      <c r="Q99" s="399">
        <v>7.4</v>
      </c>
      <c r="R99" s="399">
        <v>8.3000000000000007</v>
      </c>
      <c r="S99" s="142"/>
    </row>
    <row r="100" spans="1:19" ht="16.5" customHeight="1" x14ac:dyDescent="0.25">
      <c r="A100" s="2439"/>
      <c r="B100" s="2507"/>
      <c r="C100" s="99" t="s">
        <v>383</v>
      </c>
      <c r="D100" s="2450"/>
      <c r="E100" s="1802"/>
      <c r="F100" s="1907"/>
      <c r="G100" s="1199">
        <v>0</v>
      </c>
      <c r="H100" s="163">
        <v>0</v>
      </c>
      <c r="I100" s="163">
        <v>0</v>
      </c>
      <c r="J100" s="163">
        <v>0</v>
      </c>
      <c r="K100" s="163">
        <v>0</v>
      </c>
      <c r="L100" s="554">
        <v>0.5</v>
      </c>
      <c r="M100" s="164">
        <v>1.5</v>
      </c>
      <c r="N100" s="164">
        <v>1</v>
      </c>
      <c r="O100" s="556">
        <v>1.5</v>
      </c>
      <c r="P100" s="168">
        <v>2.5</v>
      </c>
      <c r="Q100" s="168">
        <v>3</v>
      </c>
      <c r="R100" s="168">
        <v>3</v>
      </c>
      <c r="S100" s="142"/>
    </row>
    <row r="101" spans="1:19" ht="16.5" customHeight="1" x14ac:dyDescent="0.25">
      <c r="A101" s="2439"/>
      <c r="B101" s="2507"/>
      <c r="C101" s="248" t="s">
        <v>384</v>
      </c>
      <c r="D101" s="2450"/>
      <c r="E101" s="1802"/>
      <c r="F101" s="1907"/>
      <c r="G101" s="1193">
        <v>0.5</v>
      </c>
      <c r="H101" s="163">
        <v>0</v>
      </c>
      <c r="I101" s="163">
        <v>0</v>
      </c>
      <c r="J101" s="167">
        <v>2</v>
      </c>
      <c r="K101" s="163">
        <v>0</v>
      </c>
      <c r="L101" s="554">
        <v>0</v>
      </c>
      <c r="M101" s="163">
        <v>0</v>
      </c>
      <c r="N101" s="163">
        <v>0</v>
      </c>
      <c r="O101" s="554">
        <v>0</v>
      </c>
      <c r="P101" s="164">
        <v>0.5</v>
      </c>
      <c r="Q101" s="163">
        <v>0</v>
      </c>
      <c r="R101" s="164">
        <v>0.5</v>
      </c>
      <c r="S101" s="142"/>
    </row>
    <row r="102" spans="1:19" ht="16.5" customHeight="1" x14ac:dyDescent="0.25">
      <c r="A102" s="2439"/>
      <c r="B102" s="2507"/>
      <c r="C102" s="248" t="s">
        <v>386</v>
      </c>
      <c r="D102" s="2450"/>
      <c r="E102" s="1802"/>
      <c r="F102" s="1907"/>
      <c r="G102" s="1193">
        <v>1</v>
      </c>
      <c r="H102" s="167">
        <v>2.5</v>
      </c>
      <c r="I102" s="164">
        <v>1</v>
      </c>
      <c r="J102" s="167">
        <v>2</v>
      </c>
      <c r="K102" s="164">
        <v>1</v>
      </c>
      <c r="L102" s="556">
        <v>1</v>
      </c>
      <c r="M102" s="167">
        <v>3</v>
      </c>
      <c r="N102" s="167">
        <v>2</v>
      </c>
      <c r="O102" s="557">
        <v>2</v>
      </c>
      <c r="P102" s="167">
        <v>2</v>
      </c>
      <c r="Q102" s="164">
        <v>1</v>
      </c>
      <c r="R102" s="167">
        <v>2</v>
      </c>
      <c r="S102" s="142"/>
    </row>
    <row r="103" spans="1:19" ht="16.5" customHeight="1" x14ac:dyDescent="0.25">
      <c r="A103" s="2439"/>
      <c r="B103" s="2507"/>
      <c r="C103" s="248" t="s">
        <v>387</v>
      </c>
      <c r="D103" s="2450"/>
      <c r="E103" s="1802"/>
      <c r="F103" s="1907"/>
      <c r="G103" s="1195">
        <v>1.5</v>
      </c>
      <c r="H103" s="168">
        <v>1.5</v>
      </c>
      <c r="I103" s="164">
        <v>1</v>
      </c>
      <c r="J103" s="168">
        <v>1.5</v>
      </c>
      <c r="K103" s="168">
        <v>2</v>
      </c>
      <c r="L103" s="555">
        <v>2</v>
      </c>
      <c r="M103" s="168">
        <v>1.5</v>
      </c>
      <c r="N103" s="168">
        <v>2</v>
      </c>
      <c r="O103" s="555">
        <v>1.5</v>
      </c>
      <c r="P103" s="168">
        <v>1.5</v>
      </c>
      <c r="Q103" s="168">
        <v>1.5</v>
      </c>
      <c r="R103" s="168">
        <v>1.5</v>
      </c>
      <c r="S103" s="142"/>
    </row>
    <row r="104" spans="1:19" ht="16.5" customHeight="1" thickBot="1" x14ac:dyDescent="0.3">
      <c r="A104" s="2484"/>
      <c r="B104" s="2508"/>
      <c r="C104" s="383" t="s">
        <v>426</v>
      </c>
      <c r="D104" s="2451"/>
      <c r="E104" s="1803"/>
      <c r="F104" s="1953"/>
      <c r="G104" s="1200">
        <v>3</v>
      </c>
      <c r="H104" s="170">
        <v>4</v>
      </c>
      <c r="I104" s="470">
        <v>2</v>
      </c>
      <c r="J104" s="470">
        <v>5.5</v>
      </c>
      <c r="K104" s="170">
        <v>3</v>
      </c>
      <c r="L104" s="830">
        <v>3.5</v>
      </c>
      <c r="M104" s="170">
        <v>6</v>
      </c>
      <c r="N104" s="170">
        <v>5</v>
      </c>
      <c r="O104" s="830">
        <v>5</v>
      </c>
      <c r="P104" s="164">
        <v>6.5</v>
      </c>
      <c r="Q104" s="164">
        <v>5.5</v>
      </c>
      <c r="R104" s="168">
        <v>7</v>
      </c>
      <c r="S104" s="142"/>
    </row>
    <row r="105" spans="1:19" ht="15.75" customHeight="1" x14ac:dyDescent="0.25">
      <c r="A105" s="2343" t="s">
        <v>350</v>
      </c>
      <c r="B105" s="2481" t="s">
        <v>295</v>
      </c>
      <c r="C105" s="488" t="s">
        <v>543</v>
      </c>
      <c r="D105" s="1266"/>
      <c r="E105" s="1973"/>
      <c r="F105" s="1908"/>
      <c r="G105" s="1922"/>
      <c r="H105" s="1231"/>
      <c r="I105" s="1231"/>
      <c r="J105" s="686"/>
      <c r="K105" s="686"/>
      <c r="L105" s="1231"/>
      <c r="M105" s="686"/>
      <c r="N105" s="1231"/>
      <c r="O105" s="686"/>
      <c r="P105" s="575"/>
      <c r="Q105" s="575"/>
      <c r="R105" s="575"/>
    </row>
    <row r="106" spans="1:19" ht="21" customHeight="1" thickBot="1" x14ac:dyDescent="0.3">
      <c r="A106" s="2385"/>
      <c r="B106" s="2483"/>
      <c r="C106" s="489" t="s">
        <v>544</v>
      </c>
      <c r="D106" s="1267"/>
      <c r="E106" s="771"/>
      <c r="F106" s="1924"/>
      <c r="G106" s="1923"/>
      <c r="H106" s="1235"/>
      <c r="I106" s="1235"/>
      <c r="J106" s="687"/>
      <c r="K106" s="687"/>
      <c r="L106" s="1235"/>
      <c r="M106" s="687"/>
      <c r="N106" s="1235"/>
      <c r="O106" s="687"/>
      <c r="P106" s="575"/>
      <c r="Q106" s="575"/>
      <c r="R106" s="575"/>
    </row>
    <row r="107" spans="1:19" x14ac:dyDescent="0.25">
      <c r="A107" s="2343" t="s">
        <v>475</v>
      </c>
      <c r="B107" s="265" t="s">
        <v>295</v>
      </c>
      <c r="C107" s="253" t="s">
        <v>476</v>
      </c>
      <c r="D107" s="237" t="s">
        <v>297</v>
      </c>
      <c r="E107" s="1541"/>
      <c r="F107" s="1899"/>
      <c r="G107" s="1237"/>
      <c r="H107" s="1114"/>
      <c r="I107" s="1114"/>
      <c r="J107" s="1380"/>
      <c r="K107" s="1114"/>
      <c r="L107" s="1114"/>
      <c r="M107" s="1380"/>
      <c r="N107" s="1114"/>
      <c r="O107" s="1380"/>
      <c r="P107" s="2146"/>
      <c r="Q107" s="2146"/>
      <c r="R107" s="2224"/>
      <c r="S107" s="41"/>
    </row>
    <row r="108" spans="1:19" x14ac:dyDescent="0.25">
      <c r="A108" s="2344"/>
      <c r="B108" s="1484" t="s">
        <v>295</v>
      </c>
      <c r="C108" s="251" t="s">
        <v>533</v>
      </c>
      <c r="D108" s="239" t="s">
        <v>297</v>
      </c>
      <c r="E108" s="1439"/>
      <c r="F108" s="1897"/>
      <c r="G108" s="825"/>
      <c r="H108" s="307"/>
      <c r="I108" s="307"/>
      <c r="J108" s="1282"/>
      <c r="K108" s="307"/>
      <c r="L108" s="307"/>
      <c r="M108" s="1282"/>
      <c r="N108" s="307"/>
      <c r="O108" s="1282"/>
      <c r="P108" s="307"/>
      <c r="Q108" s="307"/>
      <c r="R108" s="307"/>
      <c r="S108" s="41"/>
    </row>
    <row r="109" spans="1:19" x14ac:dyDescent="0.25">
      <c r="A109" s="2344"/>
      <c r="B109" s="1484" t="s">
        <v>295</v>
      </c>
      <c r="C109" s="250" t="s">
        <v>477</v>
      </c>
      <c r="D109" s="238" t="s">
        <v>297</v>
      </c>
      <c r="E109" s="1439"/>
      <c r="F109" s="1897"/>
      <c r="G109" s="825"/>
      <c r="H109" s="307"/>
      <c r="I109" s="307"/>
      <c r="J109" s="1282"/>
      <c r="K109" s="307"/>
      <c r="L109" s="307"/>
      <c r="M109" s="1282"/>
      <c r="N109" s="307"/>
      <c r="O109" s="1282"/>
      <c r="P109" s="307"/>
      <c r="Q109" s="307"/>
      <c r="R109" s="307"/>
      <c r="S109" s="41"/>
    </row>
    <row r="110" spans="1:19" ht="16.5" thickBot="1" x14ac:dyDescent="0.3">
      <c r="A110" s="2344"/>
      <c r="B110" s="412" t="s">
        <v>295</v>
      </c>
      <c r="C110" s="621" t="s">
        <v>478</v>
      </c>
      <c r="D110" s="239" t="s">
        <v>297</v>
      </c>
      <c r="E110" s="1439"/>
      <c r="F110" s="1897"/>
      <c r="G110" s="825"/>
      <c r="H110" s="307"/>
      <c r="I110" s="307"/>
      <c r="J110" s="1282"/>
      <c r="K110" s="307"/>
      <c r="L110" s="307"/>
      <c r="M110" s="1282"/>
      <c r="N110" s="307"/>
      <c r="O110" s="1282"/>
      <c r="P110" s="307"/>
      <c r="Q110" s="307"/>
      <c r="R110" s="307"/>
      <c r="S110" s="41"/>
    </row>
    <row r="111" spans="1:19" ht="16.5" thickBot="1" x14ac:dyDescent="0.3">
      <c r="A111" s="2385"/>
      <c r="B111" s="412" t="s">
        <v>295</v>
      </c>
      <c r="C111" s="621" t="s">
        <v>500</v>
      </c>
      <c r="D111" s="240" t="s">
        <v>297</v>
      </c>
      <c r="E111" s="1542"/>
      <c r="F111" s="1906"/>
      <c r="G111" s="1216"/>
      <c r="H111" s="308"/>
      <c r="I111" s="308"/>
      <c r="J111" s="1290"/>
      <c r="K111" s="308"/>
      <c r="L111" s="308"/>
      <c r="M111" s="1290"/>
      <c r="N111" s="308"/>
      <c r="O111" s="1290"/>
      <c r="P111" s="307"/>
      <c r="Q111" s="307"/>
      <c r="R111" s="307"/>
      <c r="S111" s="41"/>
    </row>
    <row r="112" spans="1:19" x14ac:dyDescent="0.25">
      <c r="S112" s="41"/>
    </row>
    <row r="113" spans="1:19" x14ac:dyDescent="0.25">
      <c r="B113" s="41"/>
      <c r="C113" s="41"/>
      <c r="D113" s="41"/>
      <c r="E113" s="41"/>
      <c r="F113" s="207"/>
      <c r="S113" s="41"/>
    </row>
    <row r="114" spans="1:19" x14ac:dyDescent="0.25">
      <c r="A114" s="41"/>
      <c r="B114" s="41"/>
      <c r="C114" s="41"/>
      <c r="D114" s="41"/>
      <c r="E114" s="41"/>
      <c r="F114" s="207"/>
      <c r="G114" s="41"/>
      <c r="H114" s="41"/>
      <c r="I114" s="41"/>
      <c r="J114" s="41"/>
      <c r="K114" s="41"/>
      <c r="L114" s="41"/>
      <c r="M114" s="41"/>
      <c r="N114" s="41"/>
      <c r="O114" s="41"/>
      <c r="P114" s="41"/>
      <c r="Q114" s="41"/>
      <c r="R114" s="41"/>
      <c r="S114" s="41"/>
    </row>
  </sheetData>
  <mergeCells count="56">
    <mergeCell ref="G9:I9"/>
    <mergeCell ref="G10:I10"/>
    <mergeCell ref="J9:L9"/>
    <mergeCell ref="J10:L10"/>
    <mergeCell ref="M9:O9"/>
    <mergeCell ref="M10:O10"/>
    <mergeCell ref="A107:A111"/>
    <mergeCell ref="A77:A83"/>
    <mergeCell ref="B77:B83"/>
    <mergeCell ref="D77:D83"/>
    <mergeCell ref="A105:A106"/>
    <mergeCell ref="B105:B106"/>
    <mergeCell ref="A84:A90"/>
    <mergeCell ref="B84:B90"/>
    <mergeCell ref="D84:D90"/>
    <mergeCell ref="A91:A97"/>
    <mergeCell ref="B91:B97"/>
    <mergeCell ref="D91:D97"/>
    <mergeCell ref="A98:A104"/>
    <mergeCell ref="B98:B104"/>
    <mergeCell ref="D98:D104"/>
    <mergeCell ref="A70:A76"/>
    <mergeCell ref="B70:B76"/>
    <mergeCell ref="D70:D76"/>
    <mergeCell ref="E70:E76"/>
    <mergeCell ref="F70:F76"/>
    <mergeCell ref="B63:B69"/>
    <mergeCell ref="D63:D69"/>
    <mergeCell ref="E63:E69"/>
    <mergeCell ref="F63:F69"/>
    <mergeCell ref="B56:B62"/>
    <mergeCell ref="D56:D62"/>
    <mergeCell ref="E56:E62"/>
    <mergeCell ref="F56:F62"/>
    <mergeCell ref="B42:B48"/>
    <mergeCell ref="D42:D48"/>
    <mergeCell ref="E42:E48"/>
    <mergeCell ref="F42:F48"/>
    <mergeCell ref="A49:A55"/>
    <mergeCell ref="B49:B55"/>
    <mergeCell ref="D49:D55"/>
    <mergeCell ref="E49:E55"/>
    <mergeCell ref="F49:F55"/>
    <mergeCell ref="B35:B41"/>
    <mergeCell ref="D35:D41"/>
    <mergeCell ref="E35:E41"/>
    <mergeCell ref="F35:F41"/>
    <mergeCell ref="A35:A41"/>
    <mergeCell ref="A63:A69"/>
    <mergeCell ref="A2:A7"/>
    <mergeCell ref="A11:A16"/>
    <mergeCell ref="A17:A20"/>
    <mergeCell ref="A21:A34"/>
    <mergeCell ref="A56:A62"/>
    <mergeCell ref="A9:A10"/>
    <mergeCell ref="A42:A48"/>
  </mergeCells>
  <dataValidations count="1">
    <dataValidation type="decimal" operator="greaterThanOrEqual" allowBlank="1" showInputMessage="1" showErrorMessage="1" sqref="E2 F3 E7:F7">
      <formula1>0</formula1>
    </dataValidation>
  </dataValidations>
  <hyperlinks>
    <hyperlink ref="C17" r:id="rId1"/>
    <hyperlink ref="C18" r:id="rId2"/>
    <hyperlink ref="C19" r:id="rId3"/>
    <hyperlink ref="C16" r:id="rId4"/>
  </hyperlinks>
  <pageMargins left="0.7" right="0.7" top="0.75" bottom="0.75" header="0.3" footer="0.3"/>
  <extLst>
    <ext xmlns:x14="http://schemas.microsoft.com/office/spreadsheetml/2009/9/main" uri="{05C60535-1F16-4fd2-B633-F4F36F0B64E0}">
      <x14:sparklineGroups xmlns:xm="http://schemas.microsoft.com/office/excel/2006/main">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 &amp; Cancer'!G35:O35</xm:f>
              <xm:sqref>S35</xm:sqref>
            </x14:sparkline>
            <x14:sparkline>
              <xm:f>'Surgical &amp; Cancer'!G36:O36</xm:f>
              <xm:sqref>S36</xm:sqref>
            </x14:sparkline>
            <x14:sparkline>
              <xm:f>'Surgical &amp; Cancer'!G37:O37</xm:f>
              <xm:sqref>S37</xm:sqref>
            </x14:sparkline>
            <x14:sparkline>
              <xm:f>'Surgical &amp; Cancer'!G38:O38</xm:f>
              <xm:sqref>S38</xm:sqref>
            </x14:sparkline>
            <x14:sparkline>
              <xm:f>'Surgical &amp; Cancer'!G39:O39</xm:f>
              <xm:sqref>S39</xm:sqref>
            </x14:sparkline>
            <x14:sparkline>
              <xm:f>'Surgical &amp; Cancer'!G40:O40</xm:f>
              <xm:sqref>S40</xm:sqref>
            </x14:sparkline>
            <x14:sparkline>
              <xm:f>'Surgical &amp; Cancer'!G41:O41</xm:f>
              <xm:sqref>S41</xm:sqref>
            </x14:sparkline>
            <x14:sparkline>
              <xm:f>'Surgical &amp; Cancer'!G42:O42</xm:f>
              <xm:sqref>S42</xm:sqref>
            </x14:sparkline>
            <x14:sparkline>
              <xm:f>'Surgical &amp; Cancer'!G43:O43</xm:f>
              <xm:sqref>S43</xm:sqref>
            </x14:sparkline>
            <x14:sparkline>
              <xm:f>'Surgical &amp; Cancer'!G44:O44</xm:f>
              <xm:sqref>S44</xm:sqref>
            </x14:sparkline>
            <x14:sparkline>
              <xm:f>'Surgical &amp; Cancer'!G45:O45</xm:f>
              <xm:sqref>S45</xm:sqref>
            </x14:sparkline>
            <x14:sparkline>
              <xm:f>'Surgical &amp; Cancer'!G46:O46</xm:f>
              <xm:sqref>S46</xm:sqref>
            </x14:sparkline>
            <x14:sparkline>
              <xm:f>'Surgical &amp; Cancer'!G47:O47</xm:f>
              <xm:sqref>S47</xm:sqref>
            </x14:sparkline>
            <x14:sparkline>
              <xm:f>'Surgical &amp; Cancer'!G48:O48</xm:f>
              <xm:sqref>S48</xm:sqref>
            </x14:sparkline>
            <x14:sparkline>
              <xm:f>'Surgical &amp; Cancer'!G49:O49</xm:f>
              <xm:sqref>S49</xm:sqref>
            </x14:sparkline>
            <x14:sparkline>
              <xm:f>'Surgical &amp; Cancer'!G50:O50</xm:f>
              <xm:sqref>S50</xm:sqref>
            </x14:sparkline>
            <x14:sparkline>
              <xm:f>'Surgical &amp; Cancer'!G51:O51</xm:f>
              <xm:sqref>S51</xm:sqref>
            </x14:sparkline>
            <x14:sparkline>
              <xm:f>'Surgical &amp; Cancer'!G52:O52</xm:f>
              <xm:sqref>S52</xm:sqref>
            </x14:sparkline>
            <x14:sparkline>
              <xm:f>'Surgical &amp; Cancer'!G53:O53</xm:f>
              <xm:sqref>S53</xm:sqref>
            </x14:sparkline>
            <x14:sparkline>
              <xm:f>'Surgical &amp; Cancer'!G54:O54</xm:f>
              <xm:sqref>S54</xm:sqref>
            </x14:sparkline>
            <x14:sparkline>
              <xm:f>'Surgical &amp; Cancer'!G55:O55</xm:f>
              <xm:sqref>S55</xm:sqref>
            </x14:sparkline>
            <x14:sparkline>
              <xm:f>'Surgical &amp; Cancer'!G56:O56</xm:f>
              <xm:sqref>S56</xm:sqref>
            </x14:sparkline>
            <x14:sparkline>
              <xm:f>'Surgical &amp; Cancer'!G57:O57</xm:f>
              <xm:sqref>S57</xm:sqref>
            </x14:sparkline>
            <x14:sparkline>
              <xm:f>'Surgical &amp; Cancer'!G58:O58</xm:f>
              <xm:sqref>S58</xm:sqref>
            </x14:sparkline>
            <x14:sparkline>
              <xm:f>'Surgical &amp; Cancer'!G59:O59</xm:f>
              <xm:sqref>S59</xm:sqref>
            </x14:sparkline>
            <x14:sparkline>
              <xm:f>'Surgical &amp; Cancer'!G60:O60</xm:f>
              <xm:sqref>S60</xm:sqref>
            </x14:sparkline>
            <x14:sparkline>
              <xm:f>'Surgical &amp; Cancer'!G61:O61</xm:f>
              <xm:sqref>S61</xm:sqref>
            </x14:sparkline>
            <x14:sparkline>
              <xm:f>'Surgical &amp; Cancer'!G62:O62</xm:f>
              <xm:sqref>S62</xm:sqref>
            </x14:sparkline>
            <x14:sparkline>
              <xm:f>'Surgical &amp; Cancer'!G63:O63</xm:f>
              <xm:sqref>S63</xm:sqref>
            </x14:sparkline>
            <x14:sparkline>
              <xm:f>'Surgical &amp; Cancer'!G64:O64</xm:f>
              <xm:sqref>S64</xm:sqref>
            </x14:sparkline>
            <x14:sparkline>
              <xm:f>'Surgical &amp; Cancer'!G65:O65</xm:f>
              <xm:sqref>S65</xm:sqref>
            </x14:sparkline>
            <x14:sparkline>
              <xm:f>'Surgical &amp; Cancer'!G66:O66</xm:f>
              <xm:sqref>S66</xm:sqref>
            </x14:sparkline>
            <x14:sparkline>
              <xm:f>'Surgical &amp; Cancer'!G67:O67</xm:f>
              <xm:sqref>S67</xm:sqref>
            </x14:sparkline>
            <x14:sparkline>
              <xm:f>'Surgical &amp; Cancer'!G68:O68</xm:f>
              <xm:sqref>S68</xm:sqref>
            </x14:sparkline>
            <x14:sparkline>
              <xm:f>'Surgical &amp; Cancer'!G69:O69</xm:f>
              <xm:sqref>S69</xm:sqref>
            </x14:sparkline>
            <x14:sparkline>
              <xm:f>'Surgical &amp; Cancer'!G70:O70</xm:f>
              <xm:sqref>S70</xm:sqref>
            </x14:sparkline>
            <x14:sparkline>
              <xm:f>'Surgical &amp; Cancer'!G71:O71</xm:f>
              <xm:sqref>S71</xm:sqref>
            </x14:sparkline>
            <x14:sparkline>
              <xm:f>'Surgical &amp; Cancer'!G72:O72</xm:f>
              <xm:sqref>S72</xm:sqref>
            </x14:sparkline>
            <x14:sparkline>
              <xm:f>'Surgical &amp; Cancer'!G73:O73</xm:f>
              <xm:sqref>S73</xm:sqref>
            </x14:sparkline>
            <x14:sparkline>
              <xm:f>'Surgical &amp; Cancer'!G74:O74</xm:f>
              <xm:sqref>S74</xm:sqref>
            </x14:sparkline>
            <x14:sparkline>
              <xm:f>'Surgical &amp; Cancer'!G75:O75</xm:f>
              <xm:sqref>S75</xm:sqref>
            </x14:sparkline>
            <x14:sparkline>
              <xm:f>'Surgical &amp; Cancer'!G76:O76</xm:f>
              <xm:sqref>S76</xm:sqref>
            </x14:sparkline>
            <x14:sparkline>
              <xm:f>'Surgical &amp; Cancer'!G77:O77</xm:f>
              <xm:sqref>S77</xm:sqref>
            </x14:sparkline>
            <x14:sparkline>
              <xm:f>'Surgical &amp; Cancer'!G78:O78</xm:f>
              <xm:sqref>S78</xm:sqref>
            </x14:sparkline>
            <x14:sparkline>
              <xm:f>'Surgical &amp; Cancer'!G79:O79</xm:f>
              <xm:sqref>S79</xm:sqref>
            </x14:sparkline>
            <x14:sparkline>
              <xm:f>'Surgical &amp; Cancer'!G80:O80</xm:f>
              <xm:sqref>S80</xm:sqref>
            </x14:sparkline>
            <x14:sparkline>
              <xm:f>'Surgical &amp; Cancer'!G81:O81</xm:f>
              <xm:sqref>S81</xm:sqref>
            </x14:sparkline>
            <x14:sparkline>
              <xm:f>'Surgical &amp; Cancer'!G82:O82</xm:f>
              <xm:sqref>S82</xm:sqref>
            </x14:sparkline>
            <x14:sparkline>
              <xm:f>'Surgical &amp; Cancer'!G83:O83</xm:f>
              <xm:sqref>S83</xm:sqref>
            </x14:sparkline>
            <x14:sparkline>
              <xm:f>'Surgical &amp; Cancer'!G84:O84</xm:f>
              <xm:sqref>S84</xm:sqref>
            </x14:sparkline>
            <x14:sparkline>
              <xm:f>'Surgical &amp; Cancer'!G85:O85</xm:f>
              <xm:sqref>S85</xm:sqref>
            </x14:sparkline>
            <x14:sparkline>
              <xm:f>'Surgical &amp; Cancer'!G86:O86</xm:f>
              <xm:sqref>S86</xm:sqref>
            </x14:sparkline>
            <x14:sparkline>
              <xm:f>'Surgical &amp; Cancer'!G87:O87</xm:f>
              <xm:sqref>S87</xm:sqref>
            </x14:sparkline>
            <x14:sparkline>
              <xm:f>'Surgical &amp; Cancer'!G88:O88</xm:f>
              <xm:sqref>S88</xm:sqref>
            </x14:sparkline>
            <x14:sparkline>
              <xm:f>'Surgical &amp; Cancer'!G89:O89</xm:f>
              <xm:sqref>S89</xm:sqref>
            </x14:sparkline>
            <x14:sparkline>
              <xm:f>'Surgical &amp; Cancer'!G90:O90</xm:f>
              <xm:sqref>S90</xm:sqref>
            </x14:sparkline>
            <x14:sparkline>
              <xm:f>'Surgical &amp; Cancer'!G91:O91</xm:f>
              <xm:sqref>S91</xm:sqref>
            </x14:sparkline>
            <x14:sparkline>
              <xm:f>'Surgical &amp; Cancer'!G92:O92</xm:f>
              <xm:sqref>S92</xm:sqref>
            </x14:sparkline>
            <x14:sparkline>
              <xm:f>'Surgical &amp; Cancer'!G93:O93</xm:f>
              <xm:sqref>S93</xm:sqref>
            </x14:sparkline>
            <x14:sparkline>
              <xm:f>'Surgical &amp; Cancer'!G94:O94</xm:f>
              <xm:sqref>S94</xm:sqref>
            </x14:sparkline>
            <x14:sparkline>
              <xm:f>'Surgical &amp; Cancer'!G95:O95</xm:f>
              <xm:sqref>S95</xm:sqref>
            </x14:sparkline>
            <x14:sparkline>
              <xm:f>'Surgical &amp; Cancer'!G96:O96</xm:f>
              <xm:sqref>S96</xm:sqref>
            </x14:sparkline>
            <x14:sparkline>
              <xm:f>'Surgical &amp; Cancer'!G97:O97</xm:f>
              <xm:sqref>S97</xm:sqref>
            </x14:sparkline>
            <x14:sparkline>
              <xm:f>'Surgical &amp; Cancer'!G98:O98</xm:f>
              <xm:sqref>S98</xm:sqref>
            </x14:sparkline>
            <x14:sparkline>
              <xm:f>'Surgical &amp; Cancer'!G99:O99</xm:f>
              <xm:sqref>S99</xm:sqref>
            </x14:sparkline>
            <x14:sparkline>
              <xm:f>'Surgical &amp; Cancer'!G100:O100</xm:f>
              <xm:sqref>S100</xm:sqref>
            </x14:sparkline>
            <x14:sparkline>
              <xm:f>'Surgical &amp; Cancer'!G101:O101</xm:f>
              <xm:sqref>S101</xm:sqref>
            </x14:sparkline>
            <x14:sparkline>
              <xm:f>'Surgical &amp; Cancer'!G102:O102</xm:f>
              <xm:sqref>S102</xm:sqref>
            </x14:sparkline>
            <x14:sparkline>
              <xm:f>'Surgical &amp; Cancer'!G103:O103</xm:f>
              <xm:sqref>S103</xm:sqref>
            </x14:sparkline>
            <x14:sparkline>
              <xm:f>'Surgical &amp; Cancer'!G104:O104</xm:f>
              <xm:sqref>S104</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'Surgical &amp; Cancer'!G11:O11</xm:f>
              <xm:sqref>S11</xm:sqref>
            </x14:sparkline>
            <x14:sparkline>
              <xm:f>'Surgical &amp; Cancer'!G12:O12</xm:f>
              <xm:sqref>S12</xm:sqref>
            </x14:sparkline>
            <x14:sparkline>
              <xm:f>'Surgical &amp; Cancer'!G13:O13</xm:f>
              <xm:sqref>S13</xm:sqref>
            </x14:sparkline>
            <x14:sparkline>
              <xm:f>'Surgical &amp; Cancer'!G14:O14</xm:f>
              <xm:sqref>S14</xm:sqref>
            </x14:sparkline>
            <x14:sparkline>
              <xm:f>'Surgical &amp; Cancer'!G15:O15</xm:f>
              <xm:sqref>S15</xm:sqref>
            </x14:sparkline>
            <x14:sparkline>
              <xm:f>'Surgical &amp; Cancer'!I16:O16</xm:f>
              <xm:sqref>S16</xm:sqref>
            </x14:sparkline>
            <x14:sparkline>
              <xm:f>'Surgical &amp; Cancer'!G17:O17</xm:f>
              <xm:sqref>S17</xm:sqref>
            </x14:sparkline>
            <x14:sparkline>
              <xm:f>'Surgical &amp; Cancer'!G18:O18</xm:f>
              <xm:sqref>S18</xm:sqref>
            </x14:sparkline>
            <x14:sparkline>
              <xm:f>'Surgical &amp; Cancer'!G19:O19</xm:f>
              <xm:sqref>S19</xm:sqref>
            </x14:sparkline>
            <x14:sparkline>
              <xm:f>'Surgical &amp; Cancer'!G20:O20</xm:f>
              <xm:sqref>S20</xm:sqref>
            </x14:sparkline>
            <x14:sparkline>
              <xm:f>'Surgical &amp; Cancer'!G21:O21</xm:f>
              <xm:sqref>S21</xm:sqref>
            </x14:sparkline>
            <x14:sparkline>
              <xm:f>'Surgical &amp; Cancer'!G22:O22</xm:f>
              <xm:sqref>S22</xm:sqref>
            </x14:sparkline>
            <x14:sparkline>
              <xm:f>'Surgical &amp; Cancer'!M23:O23</xm:f>
              <xm:sqref>S23</xm:sqref>
            </x14:sparkline>
            <x14:sparkline>
              <xm:f>'Surgical &amp; Cancer'!G24:O24</xm:f>
              <xm:sqref>S24</xm:sqref>
            </x14:sparkline>
            <x14:sparkline>
              <xm:f>'Surgical &amp; Cancer'!G25:O25</xm:f>
              <xm:sqref>S25</xm:sqref>
            </x14:sparkline>
            <x14:sparkline>
              <xm:f>'Surgical &amp; Cancer'!G26:O26</xm:f>
              <xm:sqref>S26</xm:sqref>
            </x14:sparkline>
            <x14:sparkline>
              <xm:f>'Surgical &amp; Cancer'!G27:O27</xm:f>
              <xm:sqref>S27</xm:sqref>
            </x14:sparkline>
            <x14:sparkline>
              <xm:f>'Surgical &amp; Cancer'!G28:O28</xm:f>
              <xm:sqref>S28</xm:sqref>
            </x14:sparkline>
            <x14:sparkline>
              <xm:f>'Surgical &amp; Cancer'!G29:O29</xm:f>
              <xm:sqref>S29</xm:sqref>
            </x14:sparkline>
            <x14:sparkline>
              <xm:f>'Surgical &amp; Cancer'!M30:O30</xm:f>
              <xm:sqref>S30</xm:sqref>
            </x14:sparkline>
            <x14:sparkline>
              <xm:f>'Surgical &amp; Cancer'!M31:O31</xm:f>
              <xm:sqref>S31</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S8</xm:sqref>
            </x14:sparkline>
            <x14:sparkline>
              <xm:sqref>S9</xm:sqref>
            </x14:sparkline>
            <x14:sparkline>
              <xm:sqref>S10</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S3</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S7</xm:sqref>
            </x14:sparkline>
          </x14:sparklines>
        </x14:sparklineGroup>
        <x14:sparklineGroup manualMax="0" manualMin="0" displayEmptyCellsAs="gap" markers="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S2</xm:sqref>
            </x14:sparkline>
            <x14:sparkline>
              <xm:sqref>S4</xm:sqref>
            </x14:sparkline>
            <x14:sparkline>
              <xm:sqref>S5</xm:sqref>
            </x14:sparkline>
            <x14:sparkline>
              <xm:sqref>S6</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Report</vt:lpstr>
      <vt:lpstr>Hard truths &amp; QM's</vt:lpstr>
      <vt:lpstr>CYP Quality Metrics</vt:lpstr>
      <vt:lpstr>Overall Dashboard</vt:lpstr>
      <vt:lpstr>Womens &amp; Children</vt:lpstr>
      <vt:lpstr>Maternity</vt:lpstr>
      <vt:lpstr>Children</vt:lpstr>
      <vt:lpstr>Medicine</vt:lpstr>
      <vt:lpstr>Surgical &amp; Cancer</vt:lpstr>
      <vt:lpstr>MSK</vt:lpstr>
      <vt:lpstr>MSKF CG</vt:lpstr>
      <vt:lpstr>Surgical CG</vt:lpstr>
      <vt:lpstr>Surgical</vt:lpstr>
      <vt:lpstr>Specialty CG</vt:lpstr>
      <vt:lpstr>Emergency CG</vt:lpstr>
      <vt:lpstr>Diag &amp; Pharm CG</vt:lpstr>
      <vt:lpstr>HSMR Diagnostic Group</vt:lpstr>
      <vt:lpstr>Complaint rates</vt:lpstr>
      <vt:lpstr>Complaint timely reply</vt:lpstr>
      <vt:lpstr>Emergency</vt:lpstr>
      <vt:lpstr>Specialty</vt:lpstr>
      <vt:lpstr>Clinical Specialities</vt:lpstr>
      <vt:lpstr>Womens &amp; Childrens</vt:lpstr>
      <vt:lpstr>n</vt:lpstr>
      <vt:lpstr>'Overall Dashboard'!Print_Titles</vt:lpstr>
    </vt:vector>
  </TitlesOfParts>
  <Company>Doncaster &amp; Bassetlaw Hospitals NHS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Dickinson</dc:creator>
  <cp:lastModifiedBy>Amy Lee</cp:lastModifiedBy>
  <cp:lastPrinted>2018-05-17T10:28:59Z</cp:lastPrinted>
  <dcterms:created xsi:type="dcterms:W3CDTF">2017-04-20T06:51:38Z</dcterms:created>
  <dcterms:modified xsi:type="dcterms:W3CDTF">2019-04-24T10:49:03Z</dcterms:modified>
</cp:coreProperties>
</file>