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RKEK\Documents\"/>
    </mc:Choice>
  </mc:AlternateContent>
  <bookViews>
    <workbookView xWindow="0" yWindow="0" windowWidth="19200" windowHeight="11595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1" l="1"/>
  <c r="B1" i="1"/>
  <c r="W11" i="1"/>
  <c r="O11" i="1"/>
  <c r="G11" i="1"/>
  <c r="Q11" i="1"/>
  <c r="V11" i="1"/>
  <c r="N11" i="1"/>
  <c r="F11" i="1"/>
  <c r="Y11" i="1"/>
  <c r="I11" i="1"/>
  <c r="U11" i="1"/>
  <c r="M11" i="1"/>
  <c r="T11" i="1"/>
  <c r="L11" i="1"/>
  <c r="S11" i="1"/>
  <c r="K11" i="1"/>
  <c r="Z11" i="1"/>
  <c r="R11" i="1"/>
  <c r="J11" i="1"/>
  <c r="X11" i="1"/>
  <c r="P11" i="1"/>
  <c r="H11" i="1"/>
  <c r="C1" i="1" l="1"/>
  <c r="A56" i="1" l="1"/>
  <c r="A48" i="1"/>
  <c r="A40" i="1"/>
  <c r="A32" i="1"/>
  <c r="A24" i="1"/>
  <c r="A16" i="1"/>
  <c r="A42" i="1"/>
  <c r="A55" i="1"/>
  <c r="A47" i="1"/>
  <c r="A39" i="1"/>
  <c r="A31" i="1"/>
  <c r="A23" i="1"/>
  <c r="A15" i="1"/>
  <c r="A34" i="1"/>
  <c r="A54" i="1"/>
  <c r="A46" i="1"/>
  <c r="A38" i="1"/>
  <c r="A30" i="1"/>
  <c r="A22" i="1"/>
  <c r="A14" i="1"/>
  <c r="A53" i="1"/>
  <c r="A45" i="1"/>
  <c r="A37" i="1"/>
  <c r="A29" i="1"/>
  <c r="A21" i="1"/>
  <c r="A13" i="1"/>
  <c r="A52" i="1"/>
  <c r="A44" i="1"/>
  <c r="A36" i="1"/>
  <c r="A28" i="1"/>
  <c r="A20" i="1"/>
  <c r="A12" i="1"/>
  <c r="A26" i="1"/>
  <c r="A51" i="1"/>
  <c r="A43" i="1"/>
  <c r="A35" i="1"/>
  <c r="A27" i="1"/>
  <c r="A19" i="1"/>
  <c r="A49" i="1"/>
  <c r="A41" i="1"/>
  <c r="A33" i="1"/>
  <c r="A25" i="1"/>
  <c r="A17" i="1"/>
  <c r="A50" i="1"/>
  <c r="A18" i="1"/>
  <c r="C6" i="1" l="1"/>
</calcChain>
</file>

<file path=xl/sharedStrings.xml><?xml version="1.0" encoding="utf-8"?>
<sst xmlns="http://schemas.openxmlformats.org/spreadsheetml/2006/main" count="516" uniqueCount="151">
  <si>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</si>
  <si>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</si>
  <si>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</si>
  <si>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</si>
  <si>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</si>
  <si>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</si>
  <si>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</si>
  <si>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</si>
  <si>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</si>
  <si>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</si>
  <si>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</si>
  <si>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</si>
  <si>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</si>
  <si>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</si>
  <si>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</si>
  <si>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</si>
  <si>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</si>
  <si>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</si>
  <si>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</si>
  <si>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</si>
  <si>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</si>
  <si>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</si>
  <si>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</si>
  <si>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</si>
  <si>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</si>
  <si>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</si>
  <si>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</si>
  <si>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</si>
  <si>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</si>
  <si>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</si>
  <si>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</si>
  <si>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</si>
  <si>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</si>
  <si>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</si>
  <si>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</si>
  <si>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</si>
  <si>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</si>
  <si>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</si>
  <si>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</si>
  <si>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</si>
  <si>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</si>
  <si>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</si>
  <si>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</si>
  <si>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</si>
  <si>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</si>
  <si>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</si>
  <si>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</si>
  <si>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</si>
  <si>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</si>
  <si>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</si>
  <si>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</si>
  <si>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</si>
  <si>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</si>
  <si>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</si>
  <si>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</si>
  <si>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</si>
  <si>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</si>
  <si>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</si>
  <si>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</si>
  <si>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</si>
  <si>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</si>
  <si>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</si>
  <si>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</si>
  <si>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</si>
  <si>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</si>
  <si>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</si>
  <si>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</si>
  <si>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</si>
  <si>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</si>
  <si>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</si>
  <si>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</si>
  <si>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</si>
  <si>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</si>
  <si>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</si>
  <si>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</si>
  <si>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</si>
  <si>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</si>
  <si>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</si>
  <si>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</si>
  <si>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</si>
  <si>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</si>
  <si>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</si>
  <si>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</si>
  <si>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</si>
  <si>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</si>
  <si>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</si>
  <si>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</si>
  <si>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</si>
  <si>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</si>
  <si>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</si>
  <si>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</si>
  <si>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</si>
  <si>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</si>
  <si>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</si>
  <si>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</si>
  <si>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</si>
  <si>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</si>
  <si>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</si>
  <si>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</si>
  <si>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</si>
  <si>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</si>
  <si>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</si>
  <si>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</si>
  <si>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</si>
  <si>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</si>
  <si>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</si>
  <si>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</si>
  <si>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</si>
  <si>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</si>
  <si>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</si>
  <si>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307 - DIABETIC MEDICINE - STANDARD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</si>
  <si>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</si>
  <si>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</si>
  <si>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</si>
  <si>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</si>
  <si>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</si>
  <si>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</si>
  <si>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</si>
  <si>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</si>
  <si>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</si>
  <si>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</si>
  <si>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</si>
  <si>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</si>
  <si>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</si>
  <si>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</si>
  <si>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</si>
  <si>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</si>
  <si>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</si>
  <si>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</si>
  <si>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</si>
  <si>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</si>
  <si>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</si>
  <si>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</si>
  <si>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</si>
  <si>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</si>
  <si>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</si>
  <si>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</si>
  <si>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</si>
  <si>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</si>
  <si>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100 - GENERAL SURGERY - PROTECTED</t>
  </si>
  <si>
    <t>110 - TRAUMA &amp; ORTHOPAEDICS - PROTECTED</t>
  </si>
  <si>
    <t>SCBU</t>
  </si>
  <si>
    <t>Ward A2</t>
  </si>
  <si>
    <t>Elective surgery</t>
  </si>
  <si>
    <t>101 - UROLOGY - PROTECTED</t>
  </si>
  <si>
    <t>Ward S10</t>
  </si>
  <si>
    <t>Ward A5</t>
  </si>
  <si>
    <t>Ward 21</t>
  </si>
  <si>
    <t>Ward 22</t>
  </si>
  <si>
    <t>Ward 19</t>
  </si>
  <si>
    <t>Orthopaedic Elective Modular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</si>
</sst>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66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4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10" fillId="2" borderId="2" xfId="2" applyFill="1" applyBorder="1" applyAlignment="1" applyProtection="1">
      <alignment horizontal="center" vertical="center" wrapText="1"/>
      <protection locked="0" hidden="1"/>
    </xf>
    <xf numFmtId="0" fontId="11" fillId="2" borderId="3" xfId="0" applyFont="1" applyFill="1" applyBorder="1" applyAlignment="1" applyProtection="1">
      <alignment horizontal="center" vertical="center" wrapText="1"/>
      <protection locked="0" hidden="1"/>
    </xf>
    <xf numFmtId="0" fontId="11" fillId="2" borderId="4" xfId="0" applyFont="1" applyFill="1" applyBorder="1" applyAlignment="1" applyProtection="1">
      <alignment horizontal="center" vertical="center" wrapText="1"/>
      <protection locked="0" hidden="1"/>
    </xf>
    <xf numFmtId="0" fontId="12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>
      <alignment horizontal="left" vertical="top" wrapText="1"/>
    </xf>
    <xf numFmtId="0" fontId="15" fillId="4" borderId="7" xfId="0" applyFont="1" applyFill="1" applyBorder="1" applyAlignment="1" applyProtection="1">
      <alignment horizontal="center" vertical="center" wrapText="1"/>
      <protection hidden="1"/>
    </xf>
    <xf numFmtId="0" fontId="15" fillId="4" borderId="8" xfId="0" applyFont="1" applyFill="1" applyBorder="1" applyAlignment="1" applyProtection="1">
      <alignment horizontal="center" vertical="center" wrapText="1"/>
      <protection hidden="1"/>
    </xf>
    <xf numFmtId="0" fontId="15" fillId="4" borderId="9" xfId="0" applyFont="1" applyFill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6" fontId="15" fillId="4" borderId="10" xfId="0" applyNumberFormat="1" applyFont="1" applyFill="1" applyBorder="1" applyAlignment="1">
      <alignment horizontal="center" vertical="center" wrapText="1"/>
    </xf>
    <xf numFmtId="16" fontId="15" fillId="4" borderId="7" xfId="0" applyNumberFormat="1" applyFont="1" applyFill="1" applyBorder="1" applyAlignment="1">
      <alignment horizontal="center" vertical="center" wrapText="1"/>
    </xf>
    <xf numFmtId="16" fontId="15" fillId="4" borderId="8" xfId="0" applyNumberFormat="1" applyFont="1" applyFill="1" applyBorder="1" applyAlignment="1">
      <alignment horizontal="center" vertical="center" wrapText="1"/>
    </xf>
    <xf numFmtId="16" fontId="15" fillId="4" borderId="9" xfId="0" applyNumberFormat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" fontId="15" fillId="4" borderId="11" xfId="0" applyNumberFormat="1" applyFont="1" applyFill="1" applyBorder="1" applyAlignment="1">
      <alignment horizontal="center" vertical="center" wrapText="1"/>
    </xf>
    <xf numFmtId="16" fontId="18" fillId="5" borderId="7" xfId="0" applyNumberFormat="1" applyFont="1" applyFill="1" applyBorder="1" applyAlignment="1">
      <alignment horizontal="center" vertical="center" wrapText="1"/>
    </xf>
    <xf numFmtId="16" fontId="18" fillId="5" borderId="9" xfId="0" applyNumberFormat="1" applyFont="1" applyFill="1" applyBorder="1" applyAlignment="1">
      <alignment horizontal="center" vertical="center" wrapText="1"/>
    </xf>
    <xf numFmtId="16" fontId="15" fillId="4" borderId="12" xfId="0" applyNumberFormat="1" applyFont="1" applyFill="1" applyBorder="1" applyAlignment="1">
      <alignment horizontal="center" vertical="center" wrapText="1"/>
    </xf>
    <xf numFmtId="16" fontId="15" fillId="4" borderId="13" xfId="0" applyNumberFormat="1" applyFont="1" applyFill="1" applyBorder="1" applyAlignment="1">
      <alignment horizontal="center" vertical="center" wrapText="1"/>
    </xf>
    <xf numFmtId="16" fontId="19" fillId="4" borderId="10" xfId="0" applyNumberFormat="1" applyFont="1" applyFill="1" applyBorder="1" applyAlignment="1">
      <alignment horizontal="center" vertical="center" wrapText="1"/>
    </xf>
    <xf numFmtId="16" fontId="15" fillId="4" borderId="10" xfId="0" applyNumberFormat="1" applyFont="1" applyFill="1" applyBorder="1" applyAlignment="1">
      <alignment horizontal="center" vertical="center" wrapText="1"/>
    </xf>
    <xf numFmtId="16" fontId="15" fillId="4" borderId="14" xfId="0" applyNumberFormat="1" applyFont="1" applyFill="1" applyBorder="1" applyAlignment="1">
      <alignment horizontal="center" vertical="center" wrapText="1"/>
    </xf>
    <xf numFmtId="16" fontId="18" fillId="5" borderId="12" xfId="0" applyNumberFormat="1" applyFont="1" applyFill="1" applyBorder="1" applyAlignment="1">
      <alignment horizontal="center" vertical="center" wrapText="1"/>
    </xf>
    <xf numFmtId="1" fontId="15" fillId="4" borderId="12" xfId="0" applyNumberFormat="1" applyFont="1" applyFill="1" applyBorder="1" applyAlignment="1">
      <alignment horizontal="center" vertical="center" wrapText="1"/>
    </xf>
    <xf numFmtId="16" fontId="15" fillId="4" borderId="15" xfId="0" applyNumberFormat="1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1" fillId="6" borderId="12" xfId="3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164" fontId="21" fillId="6" borderId="12" xfId="0" applyNumberFormat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9" fontId="18" fillId="6" borderId="12" xfId="1" applyFont="1" applyFill="1" applyBorder="1" applyAlignment="1" applyProtection="1">
      <alignment horizontal="center" vertical="center"/>
      <protection hidden="1"/>
    </xf>
    <xf numFmtId="0" fontId="22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3" fillId="0" borderId="12" xfId="0" applyFont="1" applyBorder="1" applyProtection="1">
      <protection locked="0"/>
    </xf>
    <xf numFmtId="0" fontId="24" fillId="2" borderId="9" xfId="0" applyFont="1" applyFill="1" applyBorder="1" applyAlignment="1" applyProtection="1">
      <alignment horizontal="left" vertical="top" wrapText="1"/>
      <protection locked="0"/>
    </xf>
    <xf numFmtId="0" fontId="24" fillId="2" borderId="12" xfId="0" applyFont="1" applyFill="1" applyBorder="1" applyAlignment="1" applyProtection="1">
      <alignment horizontal="left" vertical="top" wrapText="1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164" fontId="22" fillId="7" borderId="12" xfId="0" applyNumberFormat="1" applyFont="1" applyFill="1" applyBorder="1" applyAlignment="1" applyProtection="1">
      <alignment horizontal="center" vertical="center"/>
      <protection hidden="1"/>
    </xf>
    <xf numFmtId="9" fontId="22" fillId="7" borderId="12" xfId="1" applyFont="1" applyFill="1" applyBorder="1" applyAlignment="1" applyProtection="1">
      <alignment horizontal="center" vertical="center"/>
      <protection hidden="1"/>
    </xf>
    <xf numFmtId="0" fontId="22" fillId="2" borderId="7" xfId="0" applyFont="1" applyFill="1" applyBorder="1" applyAlignment="1" applyProtection="1">
      <alignment horizontal="left" vertical="top" wrapText="1"/>
      <protection locked="0"/>
    </xf>
    <xf numFmtId="0" fontId="22" fillId="2" borderId="12" xfId="3" applyFont="1" applyFill="1" applyBorder="1" applyAlignment="1" applyProtection="1">
      <alignment horizontal="center" vertical="center" wrapText="1"/>
      <protection locked="0"/>
    </xf>
    <xf numFmtId="0" fontId="22" fillId="2" borderId="12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4" fillId="2" borderId="15" xfId="3" quotePrefix="1" applyFont="1" applyFill="1" applyBorder="1" applyAlignment="1" applyProtection="1">
      <alignment horizontal="left" vertical="center"/>
      <protection locked="0"/>
    </xf>
    <xf numFmtId="0" fontId="24" fillId="2" borderId="12" xfId="3" quotePrefix="1" applyFont="1" applyFill="1" applyBorder="1" applyAlignment="1" applyProtection="1">
      <alignment horizontal="left" vertical="center"/>
      <protection locked="0"/>
    </xf>
    <xf numFmtId="0" fontId="22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/>
    <cellStyle name="Percent" xfId="1" builtinId="5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leasing%20time%20to%20care\UNIFFY\2023\Feb%202023\Copy%20of%20February%202023%20Nurse_staffing_return_2022-23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>Registered Nurses/Midwives Avg Day Fill rate &gt; 100%</v>
          </cell>
          <cell r="F17" t="str">
            <v>Non-Registered Nurses/Midwives Avg Day Fill rate &gt; 100%</v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>Non-Registered Nurses/Midwives Avg Day Fill rate &gt; 100%</v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/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/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>Non-Registered Nurses/Midwives Avg Day Fill rate &gt; 100%</v>
          </cell>
          <cell r="G31" t="str">
            <v/>
          </cell>
          <cell r="H31" t="str">
            <v/>
          </cell>
          <cell r="I31" t="str">
            <v/>
          </cell>
          <cell r="J31" t="str">
            <v>Non-Registered Nurses/Midwives Avg Night Fill rate &gt;100%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>Non-Registered Nurses/Midwives Avg Night Fill rate &gt;100%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>Non-Registered Nurses/Midwives Avg Night Fill rate &gt;100%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>Non-Registered Nurses/Midwives Avg Day Fill rate &gt; 100%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Non-Registered Nurses/Midwives Avg Night Fill rate &gt;100%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>Registered Nurses/Midwives Avg Day Fill rate &gt; 100%</v>
          </cell>
          <cell r="F40" t="str">
            <v>Non-Registered Nurses/Midwives Avg Day Fill rate &gt; 100%</v>
          </cell>
          <cell r="G40" t="str">
            <v/>
          </cell>
          <cell r="H40" t="str">
            <v/>
          </cell>
          <cell r="I40" t="str">
            <v>Registered Nurses/Midwives Avg Night Fill rate &gt; 100%</v>
          </cell>
          <cell r="J40" t="str">
            <v>Non-Registered Nurses/Midwives Avg Night Fill rate &gt;100%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>Planned hours aren't greater than zero</v>
          </cell>
          <cell r="P42" t="str">
            <v>Actual hours aren't greater than zero</v>
          </cell>
          <cell r="Q42" t="str">
            <v>Actual hours are under 1448</v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>Non-Registered Nurses/Midwives Avg Day Fill rate &gt; 100%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>Registered Nurses/Midwives Avg Day Fill rate &gt; 100%</v>
          </cell>
          <cell r="F48" t="str">
            <v>Non-Registered Nurses/Midwives Avg Day Fill rate &gt; 100%</v>
          </cell>
          <cell r="G48" t="str">
            <v/>
          </cell>
          <cell r="H48" t="str">
            <v/>
          </cell>
          <cell r="I48" t="str">
            <v>Registered Nurses/Midwives Avg Night Fill rate &gt; 100%</v>
          </cell>
          <cell r="J48" t="str">
            <v>Non-Registered Nurses/Midwives Avg Night Fill rate &gt;100%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>Non-Registered Nurses/Midwives Avg Night Fill rate &gt;100%</v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>Actual hours are under 1448</v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>Planned hours aren't greater than zero</v>
          </cell>
          <cell r="P52" t="str">
            <v>Actual hours aren't greater than zero</v>
          </cell>
          <cell r="Q52" t="str">
            <v>Actual hours are under 1448</v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>Non-Registered Nurses/Midwives Avg Night Fill rate &gt;100%</v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>Registered Nurses/Midwives Avg Day Fill rate &gt; 100%</v>
          </cell>
          <cell r="F55" t="str">
            <v/>
          </cell>
          <cell r="G55" t="str">
            <v/>
          </cell>
          <cell r="H55" t="str">
            <v/>
          </cell>
          <cell r="I55" t="str">
            <v>Registered Nurses/Midwives Avg Night Fill rate &gt; 100%</v>
          </cell>
          <cell r="J55" t="str">
            <v>Non-Registered Nurses/Midwives Avg Night Fill rate &gt;100%</v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>Registered Nurses/Midwives Avg Day Fill rate &gt; 100%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>Registered Nurses/Midwives Avg Day Fill rate &gt; 100%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>Non-Registered Nurses/Midwives Avg Night Fill rate &gt;100%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6"/>
  <sheetViews>
    <sheetView tabSelected="1" workbookViewId="0">
      <selection sqref="A1:AQ56"/>
    </sheetView>
  </sheetViews>
  <sheetFormatPr defaultRowHeight="15" x14ac:dyDescent="0.25"/>
  <sheetData>
    <row r="1" spans="1:43" ht="33.75" x14ac:dyDescent="0.25">
      <c r="A1" s="1" t="s">
        <v>0</v>
      </c>
      <c r="B1" s="2" t="str">
        <f>IF(ISBLANK(OrgCodeSelection),"",OrgCodeSelection)</f>
        <v>RP5</v>
      </c>
      <c r="C1" s="3" t="str">
        <f>IF(ISBLANK(OrgNameSelection),"",OrgNameSelection)</f>
        <v>DONCASTER AND BASSETLAW TEACHING HOSPITALS NHS FOUNDATION TRUST</v>
      </c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5"/>
      <c r="Q1" s="6"/>
      <c r="R1" s="6"/>
      <c r="S1" s="6"/>
      <c r="T1" s="6"/>
      <c r="U1" s="6"/>
      <c r="V1" s="6"/>
      <c r="W1" s="6"/>
      <c r="X1" s="6"/>
      <c r="Y1" s="6"/>
      <c r="Z1" s="6" t="s">
        <v>1</v>
      </c>
      <c r="AA1" s="6"/>
      <c r="AB1" s="6"/>
      <c r="AC1" s="6"/>
      <c r="AD1" s="6"/>
      <c r="AE1" s="6"/>
      <c r="AF1" s="6"/>
      <c r="AG1" s="6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ht="33.75" x14ac:dyDescent="0.5">
      <c r="A2" s="7"/>
      <c r="B2" s="5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 t="str">
        <f>""</f>
        <v/>
      </c>
      <c r="AB2" s="6"/>
      <c r="AC2" s="6"/>
      <c r="AD2" s="6"/>
      <c r="AE2" s="6"/>
      <c r="AF2" s="6"/>
      <c r="AG2" s="6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33.75" x14ac:dyDescent="0.25">
      <c r="A3" s="9"/>
      <c r="B3" s="5"/>
      <c r="C3" s="10" t="s">
        <v>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5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34.5" thickBot="1" x14ac:dyDescent="0.3">
      <c r="A4" s="12"/>
      <c r="B4" s="5"/>
      <c r="C4" s="13" t="s">
        <v>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5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34.5" thickBot="1" x14ac:dyDescent="0.3">
      <c r="A5" s="9"/>
      <c r="B5" s="5"/>
      <c r="C5" s="14" t="s">
        <v>4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5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33.75" x14ac:dyDescent="0.25">
      <c r="A6" s="17"/>
      <c r="B6" s="17"/>
      <c r="C6" s="18" t="str">
        <f ca="1">IFERROR(IF(COUNTBLANK(B12:Z211)=5000,"You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4"/>
      <c r="AJ6" s="4"/>
      <c r="AK6" s="4"/>
      <c r="AL6" s="4"/>
      <c r="AM6" s="4"/>
      <c r="AN6" s="4"/>
      <c r="AO6" s="4"/>
      <c r="AP6" s="4"/>
      <c r="AQ6" s="4"/>
    </row>
    <row r="7" spans="1:43" ht="120" x14ac:dyDescent="0.25">
      <c r="A7" s="20"/>
      <c r="B7" s="20"/>
      <c r="C7" s="21" t="s">
        <v>5</v>
      </c>
      <c r="D7" s="4"/>
      <c r="E7" s="4"/>
      <c r="F7" s="22" t="s">
        <v>6</v>
      </c>
      <c r="G7" s="23"/>
      <c r="H7" s="23"/>
      <c r="I7" s="23"/>
      <c r="J7" s="23"/>
      <c r="K7" s="23"/>
      <c r="L7" s="23"/>
      <c r="M7" s="24"/>
      <c r="N7" s="22" t="s">
        <v>7</v>
      </c>
      <c r="O7" s="23"/>
      <c r="P7" s="23"/>
      <c r="Q7" s="23"/>
      <c r="R7" s="23"/>
      <c r="S7" s="23"/>
      <c r="T7" s="23"/>
      <c r="U7" s="24"/>
      <c r="V7" s="22" t="s">
        <v>8</v>
      </c>
      <c r="W7" s="25"/>
      <c r="X7" s="25"/>
      <c r="Y7" s="26"/>
      <c r="Z7" s="27" t="s">
        <v>9</v>
      </c>
      <c r="AA7" s="22" t="s">
        <v>10</v>
      </c>
      <c r="AB7" s="23"/>
      <c r="AC7" s="23"/>
      <c r="AD7" s="23"/>
      <c r="AE7" s="23"/>
      <c r="AF7" s="23"/>
      <c r="AG7" s="24"/>
      <c r="AH7" s="28" t="s">
        <v>6</v>
      </c>
      <c r="AI7" s="29"/>
      <c r="AJ7" s="29"/>
      <c r="AK7" s="30"/>
      <c r="AL7" s="28" t="s">
        <v>7</v>
      </c>
      <c r="AM7" s="29"/>
      <c r="AN7" s="29"/>
      <c r="AO7" s="30"/>
      <c r="AP7" s="31" t="s">
        <v>8</v>
      </c>
      <c r="AQ7" s="32"/>
    </row>
    <row r="8" spans="1:43" ht="18.75" x14ac:dyDescent="0.25">
      <c r="A8" s="28" t="s">
        <v>11</v>
      </c>
      <c r="B8" s="30"/>
      <c r="C8" s="33" t="s">
        <v>12</v>
      </c>
      <c r="D8" s="34" t="s">
        <v>13</v>
      </c>
      <c r="E8" s="35"/>
      <c r="F8" s="36" t="s">
        <v>14</v>
      </c>
      <c r="G8" s="36"/>
      <c r="H8" s="36" t="s">
        <v>15</v>
      </c>
      <c r="I8" s="36"/>
      <c r="J8" s="28" t="s">
        <v>16</v>
      </c>
      <c r="K8" s="30"/>
      <c r="L8" s="28" t="s">
        <v>17</v>
      </c>
      <c r="M8" s="30"/>
      <c r="N8" s="36" t="s">
        <v>14</v>
      </c>
      <c r="O8" s="36"/>
      <c r="P8" s="36" t="s">
        <v>15</v>
      </c>
      <c r="Q8" s="36"/>
      <c r="R8" s="28" t="s">
        <v>16</v>
      </c>
      <c r="S8" s="30"/>
      <c r="T8" s="28" t="s">
        <v>17</v>
      </c>
      <c r="U8" s="30"/>
      <c r="V8" s="28" t="s">
        <v>18</v>
      </c>
      <c r="W8" s="26"/>
      <c r="X8" s="28" t="s">
        <v>19</v>
      </c>
      <c r="Y8" s="26"/>
      <c r="Z8" s="37"/>
      <c r="AA8" s="27" t="s">
        <v>14</v>
      </c>
      <c r="AB8" s="27" t="s">
        <v>20</v>
      </c>
      <c r="AC8" s="27" t="s">
        <v>16</v>
      </c>
      <c r="AD8" s="27" t="s">
        <v>17</v>
      </c>
      <c r="AE8" s="27" t="s">
        <v>18</v>
      </c>
      <c r="AF8" s="27" t="s">
        <v>19</v>
      </c>
      <c r="AG8" s="27" t="s">
        <v>21</v>
      </c>
      <c r="AH8" s="36" t="s">
        <v>22</v>
      </c>
      <c r="AI8" s="36" t="s">
        <v>23</v>
      </c>
      <c r="AJ8" s="27" t="s">
        <v>24</v>
      </c>
      <c r="AK8" s="27" t="s">
        <v>25</v>
      </c>
      <c r="AL8" s="36" t="s">
        <v>22</v>
      </c>
      <c r="AM8" s="36" t="s">
        <v>23</v>
      </c>
      <c r="AN8" s="27" t="s">
        <v>24</v>
      </c>
      <c r="AO8" s="27" t="s">
        <v>25</v>
      </c>
      <c r="AP8" s="27" t="s">
        <v>26</v>
      </c>
      <c r="AQ8" s="27" t="s">
        <v>27</v>
      </c>
    </row>
    <row r="9" spans="1:43" ht="204.75" x14ac:dyDescent="0.25">
      <c r="A9" s="38" t="s">
        <v>28</v>
      </c>
      <c r="B9" s="39" t="s">
        <v>29</v>
      </c>
      <c r="C9" s="40"/>
      <c r="D9" s="41" t="s">
        <v>30</v>
      </c>
      <c r="E9" s="41" t="s">
        <v>31</v>
      </c>
      <c r="F9" s="42" t="s">
        <v>32</v>
      </c>
      <c r="G9" s="42" t="s">
        <v>33</v>
      </c>
      <c r="H9" s="42" t="s">
        <v>32</v>
      </c>
      <c r="I9" s="42" t="s">
        <v>33</v>
      </c>
      <c r="J9" s="42" t="s">
        <v>32</v>
      </c>
      <c r="K9" s="42" t="s">
        <v>33</v>
      </c>
      <c r="L9" s="42" t="s">
        <v>32</v>
      </c>
      <c r="M9" s="42" t="s">
        <v>33</v>
      </c>
      <c r="N9" s="42" t="s">
        <v>32</v>
      </c>
      <c r="O9" s="42" t="s">
        <v>33</v>
      </c>
      <c r="P9" s="42" t="s">
        <v>32</v>
      </c>
      <c r="Q9" s="42" t="s">
        <v>33</v>
      </c>
      <c r="R9" s="42" t="s">
        <v>32</v>
      </c>
      <c r="S9" s="42" t="s">
        <v>33</v>
      </c>
      <c r="T9" s="42" t="s">
        <v>32</v>
      </c>
      <c r="U9" s="42" t="s">
        <v>33</v>
      </c>
      <c r="V9" s="42" t="s">
        <v>32</v>
      </c>
      <c r="W9" s="42" t="s">
        <v>33</v>
      </c>
      <c r="X9" s="42" t="s">
        <v>32</v>
      </c>
      <c r="Y9" s="42" t="s">
        <v>33</v>
      </c>
      <c r="Z9" s="43"/>
      <c r="AA9" s="43"/>
      <c r="AB9" s="43"/>
      <c r="AC9" s="43"/>
      <c r="AD9" s="43"/>
      <c r="AE9" s="44"/>
      <c r="AF9" s="43"/>
      <c r="AG9" s="43"/>
      <c r="AH9" s="36"/>
      <c r="AI9" s="36"/>
      <c r="AJ9" s="43"/>
      <c r="AK9" s="43"/>
      <c r="AL9" s="36"/>
      <c r="AM9" s="36"/>
      <c r="AN9" s="43"/>
      <c r="AO9" s="43"/>
      <c r="AP9" s="45"/>
      <c r="AQ9" s="45"/>
    </row>
    <row r="10" spans="1:43" x14ac:dyDescent="0.25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42</v>
      </c>
      <c r="J10" t="s">
        <v>43</v>
      </c>
      <c r="K10" t="s">
        <v>44</v>
      </c>
      <c r="L10" t="s">
        <v>45</v>
      </c>
      <c r="M10" t="s">
        <v>46</v>
      </c>
      <c r="N10" t="s">
        <v>47</v>
      </c>
      <c r="O10" t="s">
        <v>48</v>
      </c>
      <c r="P10" t="s">
        <v>49</v>
      </c>
      <c r="Q10" t="s">
        <v>50</v>
      </c>
      <c r="R10" t="s">
        <v>51</v>
      </c>
      <c r="S10" t="s">
        <v>52</v>
      </c>
      <c r="T10" t="s">
        <v>53</v>
      </c>
      <c r="U10" t="s">
        <v>54</v>
      </c>
      <c r="V10" t="s">
        <v>55</v>
      </c>
      <c r="W10" t="s">
        <v>56</v>
      </c>
      <c r="X10" t="s">
        <v>57</v>
      </c>
      <c r="Y10" t="s">
        <v>58</v>
      </c>
      <c r="Z10" t="s">
        <v>59</v>
      </c>
      <c r="AA10" t="s">
        <v>60</v>
      </c>
      <c r="AB10" t="s">
        <v>61</v>
      </c>
      <c r="AC10" t="s">
        <v>62</v>
      </c>
      <c r="AD10" t="s">
        <v>63</v>
      </c>
      <c r="AE10" t="s">
        <v>64</v>
      </c>
      <c r="AF10" t="s">
        <v>65</v>
      </c>
      <c r="AG10" t="s">
        <v>66</v>
      </c>
      <c r="AH10" t="s">
        <v>67</v>
      </c>
      <c r="AI10" t="s">
        <v>68</v>
      </c>
      <c r="AJ10" t="s">
        <v>69</v>
      </c>
      <c r="AK10" t="s">
        <v>70</v>
      </c>
      <c r="AL10" t="s">
        <v>71</v>
      </c>
      <c r="AM10" t="s">
        <v>72</v>
      </c>
      <c r="AN10" t="s">
        <v>73</v>
      </c>
      <c r="AO10" t="s">
        <v>74</v>
      </c>
      <c r="AP10" t="s">
        <v>75</v>
      </c>
      <c r="AQ10" t="s">
        <v>76</v>
      </c>
    </row>
    <row r="11" spans="1:43" ht="18.75" x14ac:dyDescent="0.25">
      <c r="C11" s="46" t="s">
        <v>77</v>
      </c>
      <c r="D11" s="46"/>
      <c r="E11" s="46"/>
      <c r="F11" s="47">
        <f ca="1">SUM(INDIRECT("I16:I215"))</f>
        <v>35855.050000000003</v>
      </c>
      <c r="G11" s="47">
        <f ca="1">SUM(INDIRECT("J16:J215"))</f>
        <v>1935</v>
      </c>
      <c r="H11" s="47">
        <f ca="1">SUM(INDIRECT("K16:K215"))</f>
        <v>1672</v>
      </c>
      <c r="I11" s="47">
        <f ca="1">SUM(INDIRECT("L16:L215"))</f>
        <v>1418.6</v>
      </c>
      <c r="J11" s="47">
        <f ca="1">SUM(INDIRECT("M16:M215"))</f>
        <v>1382.6</v>
      </c>
      <c r="K11" s="47">
        <f ca="1">SUM(INDIRECT("N16:N215"))</f>
        <v>41509.800000000003</v>
      </c>
      <c r="L11" s="47">
        <f ca="1">SUM(INDIRECT("O16:O215"))</f>
        <v>39285.550000000003</v>
      </c>
      <c r="M11" s="47">
        <f ca="1">SUM(INDIRECT("P16:P215"))</f>
        <v>33445.9</v>
      </c>
      <c r="N11" s="47">
        <f ca="1">SUM(INDIRECT("Q16:Q215"))</f>
        <v>34628.949999999997</v>
      </c>
      <c r="O11" s="47">
        <f ca="1">SUM(INDIRECT("R16:R215"))</f>
        <v>1379</v>
      </c>
      <c r="P11" s="47">
        <f ca="1">SUM(INDIRECT("S16:S215"))</f>
        <v>1127</v>
      </c>
      <c r="Q11" s="47">
        <f ca="1">SUM(INDIRECT("T16:T215"))</f>
        <v>473.9</v>
      </c>
      <c r="R11" s="47">
        <f ca="1">SUM(INDIRECT("U16:U215"))</f>
        <v>473.9</v>
      </c>
      <c r="S11" s="47">
        <f ca="1">SUM(INDIRECT("V16:V215"))</f>
        <v>0</v>
      </c>
      <c r="T11" s="47">
        <f ca="1">SUM(INDIRECT("W16:W215"))</f>
        <v>0</v>
      </c>
      <c r="U11" s="47">
        <f ca="1">SUM(INDIRECT("X16:X215"))</f>
        <v>0</v>
      </c>
      <c r="V11" s="47">
        <f ca="1">SUM(INDIRECT("Y16:Y215"))</f>
        <v>0</v>
      </c>
      <c r="W11" s="47">
        <f ca="1">SUM(INDIRECT("Z16:Z215"))</f>
        <v>20459</v>
      </c>
      <c r="X11" s="47">
        <f ca="1">SUM(INDIRECT("AA16:AA215"))</f>
        <v>549.55390741236329</v>
      </c>
      <c r="Y11" s="47">
        <f ca="1">SUM(INDIRECT("AB16:AB215"))</f>
        <v>386.51847399090673</v>
      </c>
      <c r="Z11" s="47">
        <f ca="1">SUM(INDIRECT("AC16:AC215"))</f>
        <v>6.6613323150357742</v>
      </c>
      <c r="AA11" s="48">
        <v>4.3342637775887543</v>
      </c>
      <c r="AB11" s="48">
        <v>3.3920401128172988</v>
      </c>
      <c r="AC11" s="48">
        <v>0.13672382146214801</v>
      </c>
      <c r="AD11" s="48">
        <v>9.6722926086761876E-2</v>
      </c>
      <c r="AE11" s="48">
        <v>0</v>
      </c>
      <c r="AF11" s="48">
        <v>0</v>
      </c>
      <c r="AG11" s="48">
        <v>7.9597506379549614</v>
      </c>
      <c r="AH11" s="49">
        <v>0.92327722174034221</v>
      </c>
      <c r="AI11" s="49">
        <v>0.92253981353171144</v>
      </c>
      <c r="AJ11" s="50">
        <v>0.87367915465898172</v>
      </c>
      <c r="AK11" s="50">
        <v>0.92258318788356508</v>
      </c>
      <c r="AL11" s="50">
        <v>0.95352016629463798</v>
      </c>
      <c r="AM11" s="50">
        <v>1.0361228520584758</v>
      </c>
      <c r="AN11" s="50">
        <v>0.83053127101546742</v>
      </c>
      <c r="AO11" s="50">
        <v>1</v>
      </c>
      <c r="AP11" s="50" t="s">
        <v>78</v>
      </c>
      <c r="AQ11" s="50" t="s">
        <v>78</v>
      </c>
    </row>
    <row r="12" spans="1:43" ht="90" x14ac:dyDescent="0.25">
      <c r="A12" s="51" t="str">
        <f t="shared" ref="A12:A43" si="0">IFERROR(VLOOKUP($E$5&amp;B12,Sites,4,FALSE),"")</f>
        <v/>
      </c>
      <c r="B12" s="52" t="s">
        <v>79</v>
      </c>
      <c r="C12" s="53" t="s">
        <v>80</v>
      </c>
      <c r="D12" s="54" t="s">
        <v>81</v>
      </c>
      <c r="E12" s="55"/>
      <c r="F12" s="56">
        <v>1288</v>
      </c>
      <c r="G12" s="56">
        <v>1324.5</v>
      </c>
      <c r="H12" s="56">
        <v>1008</v>
      </c>
      <c r="I12" s="56">
        <v>782</v>
      </c>
      <c r="J12" s="56">
        <v>0</v>
      </c>
      <c r="K12" s="56">
        <v>0</v>
      </c>
      <c r="L12" s="56">
        <v>98</v>
      </c>
      <c r="M12" s="56">
        <v>98</v>
      </c>
      <c r="N12" s="56">
        <v>1008</v>
      </c>
      <c r="O12" s="56">
        <v>998.5</v>
      </c>
      <c r="P12" s="56">
        <v>672</v>
      </c>
      <c r="Q12" s="56">
        <v>756</v>
      </c>
      <c r="R12" s="56">
        <v>0</v>
      </c>
      <c r="S12" s="56">
        <v>0</v>
      </c>
      <c r="T12" s="56">
        <v>48</v>
      </c>
      <c r="U12" s="56">
        <v>48</v>
      </c>
      <c r="V12" s="56">
        <v>0</v>
      </c>
      <c r="W12" s="56">
        <v>0</v>
      </c>
      <c r="X12" s="56">
        <v>0</v>
      </c>
      <c r="Y12" s="56">
        <v>0</v>
      </c>
      <c r="Z12" s="56">
        <v>515</v>
      </c>
      <c r="AA12" s="57">
        <v>4.5106796116504855</v>
      </c>
      <c r="AB12" s="57">
        <v>2.9864077669902911</v>
      </c>
      <c r="AC12" s="57">
        <v>0</v>
      </c>
      <c r="AD12" s="57">
        <v>0.28349514563106798</v>
      </c>
      <c r="AE12" s="57">
        <v>0</v>
      </c>
      <c r="AF12" s="57">
        <v>0</v>
      </c>
      <c r="AG12" s="57">
        <v>7.7805825242718445</v>
      </c>
      <c r="AH12" s="58">
        <v>1.0283385093167703</v>
      </c>
      <c r="AI12" s="58">
        <v>0.77579365079365081</v>
      </c>
      <c r="AJ12" s="58" t="s">
        <v>78</v>
      </c>
      <c r="AK12" s="58">
        <v>1</v>
      </c>
      <c r="AL12" s="58">
        <v>0.99057539682539686</v>
      </c>
      <c r="AM12" s="58">
        <v>1.125</v>
      </c>
      <c r="AN12" s="58" t="s">
        <v>78</v>
      </c>
      <c r="AO12" s="58">
        <v>1</v>
      </c>
      <c r="AP12" s="58" t="s">
        <v>78</v>
      </c>
      <c r="AQ12" s="58" t="s">
        <v>78</v>
      </c>
    </row>
    <row r="13" spans="1:43" ht="105" x14ac:dyDescent="0.25">
      <c r="A13" s="51" t="str">
        <f t="shared" si="0"/>
        <v/>
      </c>
      <c r="B13" s="52" t="s">
        <v>79</v>
      </c>
      <c r="C13" s="53" t="s">
        <v>82</v>
      </c>
      <c r="D13" s="54" t="s">
        <v>81</v>
      </c>
      <c r="E13" s="59" t="s">
        <v>83</v>
      </c>
      <c r="F13" s="60">
        <v>1659</v>
      </c>
      <c r="G13" s="60">
        <v>1533</v>
      </c>
      <c r="H13" s="60">
        <v>137</v>
      </c>
      <c r="I13" s="60">
        <v>118</v>
      </c>
      <c r="J13" s="60">
        <v>0</v>
      </c>
      <c r="K13" s="60">
        <v>0</v>
      </c>
      <c r="L13" s="60">
        <v>0</v>
      </c>
      <c r="M13" s="60">
        <v>0</v>
      </c>
      <c r="N13" s="61">
        <v>1518</v>
      </c>
      <c r="O13" s="61">
        <v>1430</v>
      </c>
      <c r="P13" s="62">
        <v>0</v>
      </c>
      <c r="Q13" s="61">
        <v>0</v>
      </c>
      <c r="R13" s="61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115</v>
      </c>
      <c r="AA13" s="57">
        <v>25.765217391304347</v>
      </c>
      <c r="AB13" s="57">
        <v>1.0260869565217392</v>
      </c>
      <c r="AC13" s="57">
        <v>0</v>
      </c>
      <c r="AD13" s="57">
        <v>0</v>
      </c>
      <c r="AE13" s="57">
        <v>0</v>
      </c>
      <c r="AF13" s="57">
        <v>0</v>
      </c>
      <c r="AG13" s="57">
        <v>26.791304347826088</v>
      </c>
      <c r="AH13" s="58">
        <v>0.92405063291139244</v>
      </c>
      <c r="AI13" s="58">
        <v>0.86131386861313863</v>
      </c>
      <c r="AJ13" s="58" t="s">
        <v>78</v>
      </c>
      <c r="AK13" s="58" t="s">
        <v>78</v>
      </c>
      <c r="AL13" s="58">
        <v>0.94202898550724634</v>
      </c>
      <c r="AM13" s="58" t="s">
        <v>78</v>
      </c>
      <c r="AN13" s="58" t="s">
        <v>78</v>
      </c>
      <c r="AO13" s="58" t="s">
        <v>78</v>
      </c>
      <c r="AP13" s="58" t="s">
        <v>78</v>
      </c>
      <c r="AQ13" s="58" t="s">
        <v>78</v>
      </c>
    </row>
    <row r="14" spans="1:43" ht="90" x14ac:dyDescent="0.25">
      <c r="A14" s="51" t="str">
        <f t="shared" si="0"/>
        <v/>
      </c>
      <c r="B14" s="52" t="s">
        <v>79</v>
      </c>
      <c r="C14" s="53" t="s">
        <v>84</v>
      </c>
      <c r="D14" s="54" t="s">
        <v>81</v>
      </c>
      <c r="E14" s="59"/>
      <c r="F14" s="56">
        <v>1001</v>
      </c>
      <c r="G14" s="61">
        <v>890</v>
      </c>
      <c r="H14" s="61">
        <v>1344</v>
      </c>
      <c r="I14" s="61">
        <v>1130</v>
      </c>
      <c r="J14" s="61">
        <v>147</v>
      </c>
      <c r="K14" s="61">
        <v>147</v>
      </c>
      <c r="L14" s="61">
        <v>72</v>
      </c>
      <c r="M14" s="61">
        <v>72</v>
      </c>
      <c r="N14" s="61">
        <v>900</v>
      </c>
      <c r="O14" s="61">
        <v>876</v>
      </c>
      <c r="P14" s="62">
        <v>1008</v>
      </c>
      <c r="Q14" s="61">
        <v>1006</v>
      </c>
      <c r="R14" s="61">
        <v>108</v>
      </c>
      <c r="S14" s="62">
        <v>108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726</v>
      </c>
      <c r="AA14" s="57">
        <v>2.4325068870523414</v>
      </c>
      <c r="AB14" s="57">
        <v>2.9421487603305785</v>
      </c>
      <c r="AC14" s="57">
        <v>0.3512396694214876</v>
      </c>
      <c r="AD14" s="57">
        <v>9.9173553719008267E-2</v>
      </c>
      <c r="AE14" s="57">
        <v>0</v>
      </c>
      <c r="AF14" s="57">
        <v>0</v>
      </c>
      <c r="AG14" s="57">
        <v>5.8250688705234159</v>
      </c>
      <c r="AH14" s="58">
        <v>0.88911088911088909</v>
      </c>
      <c r="AI14" s="58">
        <v>0.84077380952380953</v>
      </c>
      <c r="AJ14" s="58">
        <v>1</v>
      </c>
      <c r="AK14" s="58">
        <v>1</v>
      </c>
      <c r="AL14" s="58">
        <v>0.97333333333333338</v>
      </c>
      <c r="AM14" s="58">
        <v>0.99801587301587302</v>
      </c>
      <c r="AN14" s="58">
        <v>1</v>
      </c>
      <c r="AO14" s="58" t="s">
        <v>78</v>
      </c>
      <c r="AP14" s="58" t="s">
        <v>78</v>
      </c>
      <c r="AQ14" s="58" t="s">
        <v>78</v>
      </c>
    </row>
    <row r="15" spans="1:43" ht="105" x14ac:dyDescent="0.25">
      <c r="A15" s="51" t="str">
        <f t="shared" si="0"/>
        <v/>
      </c>
      <c r="B15" s="63" t="s">
        <v>79</v>
      </c>
      <c r="C15" s="53" t="s">
        <v>85</v>
      </c>
      <c r="D15" s="54" t="s">
        <v>81</v>
      </c>
      <c r="E15" s="59" t="s">
        <v>86</v>
      </c>
      <c r="F15" s="56">
        <v>912</v>
      </c>
      <c r="G15" s="61">
        <v>1071</v>
      </c>
      <c r="H15" s="61">
        <v>670</v>
      </c>
      <c r="I15" s="61">
        <v>794</v>
      </c>
      <c r="J15" s="61">
        <v>0</v>
      </c>
      <c r="K15" s="61">
        <v>0</v>
      </c>
      <c r="L15" s="61">
        <v>187.5</v>
      </c>
      <c r="M15" s="61">
        <v>86</v>
      </c>
      <c r="N15" s="61">
        <v>670</v>
      </c>
      <c r="O15" s="61">
        <v>896</v>
      </c>
      <c r="P15" s="62">
        <v>670</v>
      </c>
      <c r="Q15" s="61">
        <v>698</v>
      </c>
      <c r="R15" s="61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522</v>
      </c>
      <c r="AA15" s="57">
        <v>3.7681992337164751</v>
      </c>
      <c r="AB15" s="57">
        <v>2.8582375478927204</v>
      </c>
      <c r="AC15" s="57">
        <v>0</v>
      </c>
      <c r="AD15" s="57">
        <v>0.16475095785440613</v>
      </c>
      <c r="AE15" s="57">
        <v>0</v>
      </c>
      <c r="AF15" s="57">
        <v>0</v>
      </c>
      <c r="AG15" s="57">
        <v>6.7911877394636013</v>
      </c>
      <c r="AH15" s="58">
        <v>1.174342105263158</v>
      </c>
      <c r="AI15" s="58">
        <v>1.1850746268656716</v>
      </c>
      <c r="AJ15" s="58" t="s">
        <v>78</v>
      </c>
      <c r="AK15" s="58">
        <v>0.45866666666666667</v>
      </c>
      <c r="AL15" s="58">
        <v>1.3373134328358209</v>
      </c>
      <c r="AM15" s="58">
        <v>1.0417910447761194</v>
      </c>
      <c r="AN15" s="58" t="s">
        <v>78</v>
      </c>
      <c r="AO15" s="58" t="s">
        <v>78</v>
      </c>
      <c r="AP15" s="58" t="s">
        <v>78</v>
      </c>
      <c r="AQ15" s="58" t="s">
        <v>78</v>
      </c>
    </row>
    <row r="16" spans="1:43" ht="105" x14ac:dyDescent="0.25">
      <c r="A16" s="51" t="str">
        <f t="shared" si="0"/>
        <v/>
      </c>
      <c r="B16" s="64" t="s">
        <v>79</v>
      </c>
      <c r="C16" s="53" t="s">
        <v>87</v>
      </c>
      <c r="D16" s="54" t="s">
        <v>81</v>
      </c>
      <c r="E16" s="59" t="s">
        <v>88</v>
      </c>
      <c r="F16" s="56">
        <v>1446</v>
      </c>
      <c r="G16" s="61">
        <v>1390.5</v>
      </c>
      <c r="H16" s="61">
        <v>1008</v>
      </c>
      <c r="I16" s="61">
        <v>918</v>
      </c>
      <c r="J16" s="61">
        <v>48</v>
      </c>
      <c r="K16" s="61">
        <v>48</v>
      </c>
      <c r="L16" s="61">
        <v>0</v>
      </c>
      <c r="M16" s="61">
        <v>0</v>
      </c>
      <c r="N16" s="61">
        <v>1284</v>
      </c>
      <c r="O16" s="61">
        <v>1260</v>
      </c>
      <c r="P16" s="62">
        <v>1008</v>
      </c>
      <c r="Q16" s="61">
        <v>1008</v>
      </c>
      <c r="R16" s="61">
        <v>60</v>
      </c>
      <c r="S16" s="62">
        <v>60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769</v>
      </c>
      <c r="AA16" s="57">
        <v>3.4466840052015604</v>
      </c>
      <c r="AB16" s="57">
        <v>2.5045513654096228</v>
      </c>
      <c r="AC16" s="57">
        <v>0.14044213263979194</v>
      </c>
      <c r="AD16" s="57">
        <v>0</v>
      </c>
      <c r="AE16" s="57">
        <v>0</v>
      </c>
      <c r="AF16" s="57">
        <v>0</v>
      </c>
      <c r="AG16" s="57">
        <v>6.0916775032509749</v>
      </c>
      <c r="AH16" s="58">
        <v>0.96161825726141081</v>
      </c>
      <c r="AI16" s="58">
        <v>0.9107142857142857</v>
      </c>
      <c r="AJ16" s="58">
        <v>1</v>
      </c>
      <c r="AK16" s="58" t="s">
        <v>78</v>
      </c>
      <c r="AL16" s="58">
        <v>0.98130841121495327</v>
      </c>
      <c r="AM16" s="58">
        <v>1</v>
      </c>
      <c r="AN16" s="58">
        <v>1</v>
      </c>
      <c r="AO16" s="58" t="s">
        <v>78</v>
      </c>
      <c r="AP16" s="58" t="s">
        <v>78</v>
      </c>
      <c r="AQ16" s="58" t="s">
        <v>78</v>
      </c>
    </row>
    <row r="17" spans="1:43" ht="90" x14ac:dyDescent="0.25">
      <c r="A17" s="51" t="str">
        <f t="shared" si="0"/>
        <v/>
      </c>
      <c r="B17" s="64" t="s">
        <v>79</v>
      </c>
      <c r="C17" s="53" t="s">
        <v>89</v>
      </c>
      <c r="D17" s="54" t="s">
        <v>90</v>
      </c>
      <c r="E17" s="59" t="s">
        <v>81</v>
      </c>
      <c r="F17" s="56">
        <v>1008</v>
      </c>
      <c r="G17" s="61">
        <v>899.5</v>
      </c>
      <c r="H17" s="61">
        <v>1008</v>
      </c>
      <c r="I17" s="61">
        <v>855.5</v>
      </c>
      <c r="J17" s="61">
        <v>0</v>
      </c>
      <c r="K17" s="61">
        <v>0</v>
      </c>
      <c r="L17" s="61">
        <v>0</v>
      </c>
      <c r="M17" s="61">
        <v>0</v>
      </c>
      <c r="N17" s="61">
        <v>672</v>
      </c>
      <c r="O17" s="61">
        <v>672</v>
      </c>
      <c r="P17" s="62">
        <v>672</v>
      </c>
      <c r="Q17" s="61">
        <v>684</v>
      </c>
      <c r="R17" s="61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494</v>
      </c>
      <c r="AA17" s="57">
        <v>3.181174089068826</v>
      </c>
      <c r="AB17" s="57">
        <v>3.1163967611336032</v>
      </c>
      <c r="AC17" s="57">
        <v>0</v>
      </c>
      <c r="AD17" s="57">
        <v>0</v>
      </c>
      <c r="AE17" s="57">
        <v>0</v>
      </c>
      <c r="AF17" s="57">
        <v>0</v>
      </c>
      <c r="AG17" s="57">
        <v>6.2975708502024288</v>
      </c>
      <c r="AH17" s="58">
        <v>0.89236111111111116</v>
      </c>
      <c r="AI17" s="58">
        <v>0.84871031746031744</v>
      </c>
      <c r="AJ17" s="58" t="s">
        <v>78</v>
      </c>
      <c r="AK17" s="58" t="s">
        <v>78</v>
      </c>
      <c r="AL17" s="58">
        <v>1</v>
      </c>
      <c r="AM17" s="58">
        <v>1.0178571428571428</v>
      </c>
      <c r="AN17" s="58" t="s">
        <v>78</v>
      </c>
      <c r="AO17" s="58" t="s">
        <v>78</v>
      </c>
      <c r="AP17" s="58" t="s">
        <v>78</v>
      </c>
      <c r="AQ17" s="58" t="s">
        <v>78</v>
      </c>
    </row>
    <row r="18" spans="1:43" ht="75" x14ac:dyDescent="0.25">
      <c r="A18" s="51" t="str">
        <f t="shared" si="0"/>
        <v/>
      </c>
      <c r="B18" s="65" t="s">
        <v>79</v>
      </c>
      <c r="C18" s="53" t="s">
        <v>91</v>
      </c>
      <c r="D18" s="54" t="s">
        <v>92</v>
      </c>
      <c r="E18" s="59"/>
      <c r="F18" s="56">
        <v>1209</v>
      </c>
      <c r="G18" s="61">
        <v>1138</v>
      </c>
      <c r="H18" s="61">
        <v>403</v>
      </c>
      <c r="I18" s="61">
        <v>319.14999999999998</v>
      </c>
      <c r="J18" s="61">
        <v>0</v>
      </c>
      <c r="K18" s="61">
        <v>0</v>
      </c>
      <c r="L18" s="61">
        <v>0</v>
      </c>
      <c r="M18" s="61">
        <v>0</v>
      </c>
      <c r="N18" s="61">
        <v>924</v>
      </c>
      <c r="O18" s="61">
        <v>1139</v>
      </c>
      <c r="P18" s="62">
        <v>308</v>
      </c>
      <c r="Q18" s="61">
        <v>290.45</v>
      </c>
      <c r="R18" s="61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64</v>
      </c>
      <c r="AA18" s="57">
        <v>35.578125</v>
      </c>
      <c r="AB18" s="57">
        <v>9.5249999999999986</v>
      </c>
      <c r="AC18" s="57">
        <v>0</v>
      </c>
      <c r="AD18" s="57">
        <v>0</v>
      </c>
      <c r="AE18" s="57">
        <v>0</v>
      </c>
      <c r="AF18" s="57">
        <v>0</v>
      </c>
      <c r="AG18" s="57">
        <v>45.103124999999999</v>
      </c>
      <c r="AH18" s="58">
        <v>0.9412737799834574</v>
      </c>
      <c r="AI18" s="58">
        <v>0.79193548387096768</v>
      </c>
      <c r="AJ18" s="58" t="s">
        <v>78</v>
      </c>
      <c r="AK18" s="58" t="s">
        <v>78</v>
      </c>
      <c r="AL18" s="58">
        <v>1.2326839826839826</v>
      </c>
      <c r="AM18" s="58">
        <v>0.94301948051948048</v>
      </c>
      <c r="AN18" s="58" t="s">
        <v>78</v>
      </c>
      <c r="AO18" s="58" t="s">
        <v>78</v>
      </c>
      <c r="AP18" s="58" t="s">
        <v>78</v>
      </c>
      <c r="AQ18" s="58" t="s">
        <v>78</v>
      </c>
    </row>
    <row r="19" spans="1:43" ht="90" x14ac:dyDescent="0.25">
      <c r="A19" s="51" t="str">
        <f t="shared" si="0"/>
        <v/>
      </c>
      <c r="B19" s="65" t="s">
        <v>93</v>
      </c>
      <c r="C19" s="53" t="s">
        <v>94</v>
      </c>
      <c r="D19" s="54" t="s">
        <v>90</v>
      </c>
      <c r="E19" s="59" t="s">
        <v>81</v>
      </c>
      <c r="F19" s="56">
        <v>1044</v>
      </c>
      <c r="G19" s="61">
        <v>942</v>
      </c>
      <c r="H19" s="61">
        <v>348</v>
      </c>
      <c r="I19" s="61">
        <v>424.5</v>
      </c>
      <c r="J19" s="61">
        <v>0</v>
      </c>
      <c r="K19" s="61">
        <v>0</v>
      </c>
      <c r="L19" s="61">
        <v>0</v>
      </c>
      <c r="M19" s="61">
        <v>0</v>
      </c>
      <c r="N19" s="61">
        <v>672</v>
      </c>
      <c r="O19" s="61">
        <v>684</v>
      </c>
      <c r="P19" s="62">
        <v>336</v>
      </c>
      <c r="Q19" s="61">
        <v>372</v>
      </c>
      <c r="R19" s="61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308</v>
      </c>
      <c r="AA19" s="57">
        <v>5.279220779220779</v>
      </c>
      <c r="AB19" s="57">
        <v>2.5860389610389611</v>
      </c>
      <c r="AC19" s="57">
        <v>0</v>
      </c>
      <c r="AD19" s="57">
        <v>0</v>
      </c>
      <c r="AE19" s="57">
        <v>0</v>
      </c>
      <c r="AF19" s="57">
        <v>0</v>
      </c>
      <c r="AG19" s="57">
        <v>7.8652597402597406</v>
      </c>
      <c r="AH19" s="58">
        <v>0.9022988505747126</v>
      </c>
      <c r="AI19" s="58">
        <v>1.2198275862068966</v>
      </c>
      <c r="AJ19" s="58" t="s">
        <v>78</v>
      </c>
      <c r="AK19" s="58" t="s">
        <v>78</v>
      </c>
      <c r="AL19" s="58">
        <v>1.0178571428571428</v>
      </c>
      <c r="AM19" s="58">
        <v>1.1071428571428572</v>
      </c>
      <c r="AN19" s="58" t="s">
        <v>78</v>
      </c>
      <c r="AO19" s="58" t="s">
        <v>78</v>
      </c>
      <c r="AP19" s="58" t="s">
        <v>78</v>
      </c>
      <c r="AQ19" s="58" t="s">
        <v>78</v>
      </c>
    </row>
    <row r="20" spans="1:43" ht="105" x14ac:dyDescent="0.25">
      <c r="A20" s="51" t="str">
        <f t="shared" si="0"/>
        <v/>
      </c>
      <c r="B20" s="65" t="s">
        <v>93</v>
      </c>
      <c r="C20" s="53" t="s">
        <v>95</v>
      </c>
      <c r="D20" s="54" t="s">
        <v>81</v>
      </c>
      <c r="E20" s="59" t="s">
        <v>83</v>
      </c>
      <c r="F20" s="56">
        <v>5099</v>
      </c>
      <c r="G20" s="61">
        <v>4395</v>
      </c>
      <c r="H20" s="61">
        <v>300</v>
      </c>
      <c r="I20" s="61">
        <v>250</v>
      </c>
      <c r="J20" s="61">
        <v>0</v>
      </c>
      <c r="K20" s="61">
        <v>0</v>
      </c>
      <c r="L20" s="61">
        <v>0</v>
      </c>
      <c r="M20" s="61">
        <v>0</v>
      </c>
      <c r="N20" s="61">
        <v>4191</v>
      </c>
      <c r="O20" s="61">
        <v>3817</v>
      </c>
      <c r="P20" s="62">
        <v>0</v>
      </c>
      <c r="Q20" s="61">
        <v>0</v>
      </c>
      <c r="R20" s="61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343</v>
      </c>
      <c r="AA20" s="57">
        <v>23.941690962099127</v>
      </c>
      <c r="AB20" s="57">
        <v>0.7288629737609329</v>
      </c>
      <c r="AC20" s="57">
        <v>0</v>
      </c>
      <c r="AD20" s="57">
        <v>0</v>
      </c>
      <c r="AE20" s="57">
        <v>0</v>
      </c>
      <c r="AF20" s="57">
        <v>0</v>
      </c>
      <c r="AG20" s="57">
        <v>24.67055393586006</v>
      </c>
      <c r="AH20" s="58">
        <v>0.86193371249264561</v>
      </c>
      <c r="AI20" s="58">
        <v>0.83333333333333337</v>
      </c>
      <c r="AJ20" s="58" t="s">
        <v>78</v>
      </c>
      <c r="AK20" s="58" t="s">
        <v>78</v>
      </c>
      <c r="AL20" s="58">
        <v>0.91076115485564302</v>
      </c>
      <c r="AM20" s="58" t="s">
        <v>78</v>
      </c>
      <c r="AN20" s="58" t="s">
        <v>78</v>
      </c>
      <c r="AO20" s="58" t="s">
        <v>78</v>
      </c>
      <c r="AP20" s="58" t="s">
        <v>78</v>
      </c>
      <c r="AQ20" s="58" t="s">
        <v>78</v>
      </c>
    </row>
    <row r="21" spans="1:43" ht="105" x14ac:dyDescent="0.25">
      <c r="A21" s="51" t="str">
        <f t="shared" si="0"/>
        <v/>
      </c>
      <c r="B21" s="65" t="s">
        <v>93</v>
      </c>
      <c r="C21" s="53" t="s">
        <v>96</v>
      </c>
      <c r="D21" s="54" t="s">
        <v>97</v>
      </c>
      <c r="E21" s="59" t="s">
        <v>97</v>
      </c>
      <c r="F21" s="56">
        <v>1236</v>
      </c>
      <c r="G21" s="61">
        <v>1113</v>
      </c>
      <c r="H21" s="61">
        <v>2016</v>
      </c>
      <c r="I21" s="61">
        <v>1948</v>
      </c>
      <c r="J21" s="61">
        <v>252</v>
      </c>
      <c r="K21" s="61">
        <v>252</v>
      </c>
      <c r="L21" s="61">
        <v>0</v>
      </c>
      <c r="M21" s="61">
        <v>0</v>
      </c>
      <c r="N21" s="61">
        <v>1236</v>
      </c>
      <c r="O21" s="61">
        <v>1200</v>
      </c>
      <c r="P21" s="62">
        <v>2016</v>
      </c>
      <c r="Q21" s="61">
        <v>2223</v>
      </c>
      <c r="R21" s="61">
        <v>108</v>
      </c>
      <c r="S21" s="62">
        <v>108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896</v>
      </c>
      <c r="AA21" s="57">
        <v>2.5814732142857144</v>
      </c>
      <c r="AB21" s="57">
        <v>4.6551339285714288</v>
      </c>
      <c r="AC21" s="57">
        <v>0.4017857142857143</v>
      </c>
      <c r="AD21" s="57">
        <v>0</v>
      </c>
      <c r="AE21" s="57">
        <v>0</v>
      </c>
      <c r="AF21" s="57">
        <v>0</v>
      </c>
      <c r="AG21" s="57">
        <v>7.6383928571428568</v>
      </c>
      <c r="AH21" s="58">
        <v>0.90048543689320393</v>
      </c>
      <c r="AI21" s="58">
        <v>0.96626984126984128</v>
      </c>
      <c r="AJ21" s="58">
        <v>1</v>
      </c>
      <c r="AK21" s="58" t="s">
        <v>78</v>
      </c>
      <c r="AL21" s="58">
        <v>0.970873786407767</v>
      </c>
      <c r="AM21" s="58">
        <v>1.1026785714285714</v>
      </c>
      <c r="AN21" s="58">
        <v>1</v>
      </c>
      <c r="AO21" s="58" t="s">
        <v>78</v>
      </c>
      <c r="AP21" s="58" t="s">
        <v>78</v>
      </c>
      <c r="AQ21" s="58" t="s">
        <v>78</v>
      </c>
    </row>
    <row r="22" spans="1:43" ht="105" x14ac:dyDescent="0.25">
      <c r="A22" s="51" t="str">
        <f t="shared" si="0"/>
        <v/>
      </c>
      <c r="B22" s="65" t="s">
        <v>93</v>
      </c>
      <c r="C22" s="53" t="s">
        <v>98</v>
      </c>
      <c r="D22" s="54" t="s">
        <v>97</v>
      </c>
      <c r="E22" s="59" t="s">
        <v>97</v>
      </c>
      <c r="F22" s="56">
        <v>822</v>
      </c>
      <c r="G22" s="61">
        <v>717</v>
      </c>
      <c r="H22" s="61">
        <v>1008</v>
      </c>
      <c r="I22" s="61">
        <v>1129</v>
      </c>
      <c r="J22" s="61">
        <v>0</v>
      </c>
      <c r="K22" s="61">
        <v>0</v>
      </c>
      <c r="L22" s="61">
        <v>0</v>
      </c>
      <c r="M22" s="61">
        <v>0</v>
      </c>
      <c r="N22" s="61">
        <v>672</v>
      </c>
      <c r="O22" s="61">
        <v>672</v>
      </c>
      <c r="P22" s="62">
        <v>1344</v>
      </c>
      <c r="Q22" s="61">
        <v>1316</v>
      </c>
      <c r="R22" s="61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447</v>
      </c>
      <c r="AA22" s="57">
        <v>3.1073825503355703</v>
      </c>
      <c r="AB22" s="57">
        <v>5.4697986577181208</v>
      </c>
      <c r="AC22" s="57">
        <v>0</v>
      </c>
      <c r="AD22" s="57">
        <v>0</v>
      </c>
      <c r="AE22" s="57">
        <v>0</v>
      </c>
      <c r="AF22" s="57">
        <v>0</v>
      </c>
      <c r="AG22" s="57">
        <v>8.5771812080536911</v>
      </c>
      <c r="AH22" s="58">
        <v>0.87226277372262773</v>
      </c>
      <c r="AI22" s="58">
        <v>1.1200396825396826</v>
      </c>
      <c r="AJ22" s="58" t="s">
        <v>78</v>
      </c>
      <c r="AK22" s="58" t="s">
        <v>78</v>
      </c>
      <c r="AL22" s="58">
        <v>1</v>
      </c>
      <c r="AM22" s="58">
        <v>0.97916666666666663</v>
      </c>
      <c r="AN22" s="58" t="s">
        <v>78</v>
      </c>
      <c r="AO22" s="58" t="s">
        <v>78</v>
      </c>
      <c r="AP22" s="58" t="s">
        <v>78</v>
      </c>
      <c r="AQ22" s="58" t="s">
        <v>78</v>
      </c>
    </row>
    <row r="23" spans="1:43" ht="90" x14ac:dyDescent="0.25">
      <c r="A23" s="51" t="str">
        <f t="shared" si="0"/>
        <v/>
      </c>
      <c r="B23" s="65" t="s">
        <v>93</v>
      </c>
      <c r="C23" s="53" t="s">
        <v>99</v>
      </c>
      <c r="D23" s="54" t="s">
        <v>81</v>
      </c>
      <c r="E23" s="59"/>
      <c r="F23" s="56">
        <v>2688</v>
      </c>
      <c r="G23" s="61">
        <v>2316.25</v>
      </c>
      <c r="H23" s="61">
        <v>2016</v>
      </c>
      <c r="I23" s="61">
        <v>1947</v>
      </c>
      <c r="J23" s="61">
        <v>102.5</v>
      </c>
      <c r="K23" s="61">
        <v>102.5</v>
      </c>
      <c r="L23" s="61">
        <v>12</v>
      </c>
      <c r="M23" s="61">
        <v>12</v>
      </c>
      <c r="N23" s="61">
        <v>2688</v>
      </c>
      <c r="O23" s="61">
        <v>2402.5</v>
      </c>
      <c r="P23" s="62">
        <v>2016</v>
      </c>
      <c r="Q23" s="61">
        <v>2099</v>
      </c>
      <c r="R23" s="61">
        <v>84</v>
      </c>
      <c r="S23" s="62">
        <v>84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960</v>
      </c>
      <c r="AA23" s="57">
        <v>4.915364583333333</v>
      </c>
      <c r="AB23" s="57">
        <v>4.2145833333333336</v>
      </c>
      <c r="AC23" s="57">
        <v>0.19427083333333334</v>
      </c>
      <c r="AD23" s="57">
        <v>1.2500000000000001E-2</v>
      </c>
      <c r="AE23" s="57">
        <v>0</v>
      </c>
      <c r="AF23" s="57">
        <v>0</v>
      </c>
      <c r="AG23" s="57">
        <v>9.3367187499999993</v>
      </c>
      <c r="AH23" s="58">
        <v>0.86170014880952384</v>
      </c>
      <c r="AI23" s="58">
        <v>0.96577380952380953</v>
      </c>
      <c r="AJ23" s="58">
        <v>1</v>
      </c>
      <c r="AK23" s="58">
        <v>1</v>
      </c>
      <c r="AL23" s="58">
        <v>0.89378720238095233</v>
      </c>
      <c r="AM23" s="58">
        <v>1.0411706349206349</v>
      </c>
      <c r="AN23" s="58">
        <v>1</v>
      </c>
      <c r="AO23" s="58" t="s">
        <v>78</v>
      </c>
      <c r="AP23" s="58" t="s">
        <v>78</v>
      </c>
      <c r="AQ23" s="58" t="s">
        <v>78</v>
      </c>
    </row>
    <row r="24" spans="1:43" ht="90" x14ac:dyDescent="0.25">
      <c r="A24" s="51" t="str">
        <f t="shared" si="0"/>
        <v/>
      </c>
      <c r="B24" s="65" t="s">
        <v>93</v>
      </c>
      <c r="C24" s="53" t="s">
        <v>100</v>
      </c>
      <c r="D24" s="54" t="s">
        <v>81</v>
      </c>
      <c r="E24" s="59" t="s">
        <v>81</v>
      </c>
      <c r="F24" s="56">
        <v>1344</v>
      </c>
      <c r="G24" s="61">
        <v>1225</v>
      </c>
      <c r="H24" s="61">
        <v>1344</v>
      </c>
      <c r="I24" s="61">
        <v>1291</v>
      </c>
      <c r="J24" s="61">
        <v>180</v>
      </c>
      <c r="K24" s="61">
        <v>180</v>
      </c>
      <c r="L24" s="61">
        <v>36</v>
      </c>
      <c r="M24" s="61">
        <v>36</v>
      </c>
      <c r="N24" s="61">
        <v>1236</v>
      </c>
      <c r="O24" s="61">
        <v>1136</v>
      </c>
      <c r="P24" s="62">
        <v>1344</v>
      </c>
      <c r="Q24" s="61">
        <v>1308</v>
      </c>
      <c r="R24" s="61">
        <v>180</v>
      </c>
      <c r="S24" s="62">
        <v>180</v>
      </c>
      <c r="T24" s="62">
        <v>84</v>
      </c>
      <c r="U24" s="62">
        <v>84</v>
      </c>
      <c r="V24" s="62">
        <v>0</v>
      </c>
      <c r="W24" s="62">
        <v>0</v>
      </c>
      <c r="X24" s="62">
        <v>0</v>
      </c>
      <c r="Y24" s="62">
        <v>0</v>
      </c>
      <c r="Z24" s="62">
        <v>793</v>
      </c>
      <c r="AA24" s="57">
        <v>2.9773013871374525</v>
      </c>
      <c r="AB24" s="57">
        <v>3.2774274905422445</v>
      </c>
      <c r="AC24" s="57">
        <v>0.45397225725094575</v>
      </c>
      <c r="AD24" s="57">
        <v>0.15132408575031525</v>
      </c>
      <c r="AE24" s="57">
        <v>0</v>
      </c>
      <c r="AF24" s="57">
        <v>0</v>
      </c>
      <c r="AG24" s="57">
        <v>6.8600252206809582</v>
      </c>
      <c r="AH24" s="58">
        <v>0.91145833333333337</v>
      </c>
      <c r="AI24" s="58">
        <v>0.96056547619047616</v>
      </c>
      <c r="AJ24" s="58">
        <v>1</v>
      </c>
      <c r="AK24" s="58">
        <v>1</v>
      </c>
      <c r="AL24" s="58">
        <v>0.91909385113268605</v>
      </c>
      <c r="AM24" s="58">
        <v>0.9732142857142857</v>
      </c>
      <c r="AN24" s="58">
        <v>1</v>
      </c>
      <c r="AO24" s="58">
        <v>1</v>
      </c>
      <c r="AP24" s="58" t="s">
        <v>78</v>
      </c>
      <c r="AQ24" s="58" t="s">
        <v>78</v>
      </c>
    </row>
    <row r="25" spans="1:43" ht="90" x14ac:dyDescent="0.25">
      <c r="A25" s="51" t="str">
        <f t="shared" si="0"/>
        <v/>
      </c>
      <c r="B25" s="65" t="s">
        <v>93</v>
      </c>
      <c r="C25" s="53" t="s">
        <v>101</v>
      </c>
      <c r="D25" s="54" t="s">
        <v>102</v>
      </c>
      <c r="E25" s="59" t="s">
        <v>103</v>
      </c>
      <c r="F25" s="56">
        <v>1282.4000000000001</v>
      </c>
      <c r="G25" s="61">
        <v>1270.95</v>
      </c>
      <c r="H25" s="61">
        <v>870.2</v>
      </c>
      <c r="I25" s="61">
        <v>888.65</v>
      </c>
      <c r="J25" s="61">
        <v>0</v>
      </c>
      <c r="K25" s="61">
        <v>0</v>
      </c>
      <c r="L25" s="61">
        <v>91.6</v>
      </c>
      <c r="M25" s="61">
        <v>91.6</v>
      </c>
      <c r="N25" s="61">
        <v>1057.8</v>
      </c>
      <c r="O25" s="61">
        <v>1006.55</v>
      </c>
      <c r="P25" s="62">
        <v>938.9</v>
      </c>
      <c r="Q25" s="61">
        <v>916</v>
      </c>
      <c r="R25" s="61">
        <v>0</v>
      </c>
      <c r="S25" s="62">
        <v>0</v>
      </c>
      <c r="T25" s="62">
        <v>22.9</v>
      </c>
      <c r="U25" s="62">
        <v>22.9</v>
      </c>
      <c r="V25" s="62">
        <v>0</v>
      </c>
      <c r="W25" s="62">
        <v>0</v>
      </c>
      <c r="X25" s="62">
        <v>0</v>
      </c>
      <c r="Y25" s="62">
        <v>0</v>
      </c>
      <c r="Z25" s="62">
        <v>623</v>
      </c>
      <c r="AA25" s="57">
        <v>3.6556982343499196</v>
      </c>
      <c r="AB25" s="57">
        <v>2.8967094703049763</v>
      </c>
      <c r="AC25" s="57">
        <v>0</v>
      </c>
      <c r="AD25" s="57">
        <v>0.18378812199036917</v>
      </c>
      <c r="AE25" s="57">
        <v>0</v>
      </c>
      <c r="AF25" s="57">
        <v>0</v>
      </c>
      <c r="AG25" s="57">
        <v>6.7361958266452646</v>
      </c>
      <c r="AH25" s="58">
        <v>0.99107142857142849</v>
      </c>
      <c r="AI25" s="58">
        <v>1.0212020225235576</v>
      </c>
      <c r="AJ25" s="58" t="s">
        <v>78</v>
      </c>
      <c r="AK25" s="58">
        <v>1</v>
      </c>
      <c r="AL25" s="58">
        <v>0.95155038759689925</v>
      </c>
      <c r="AM25" s="58">
        <v>0.97560975609756095</v>
      </c>
      <c r="AN25" s="58" t="s">
        <v>78</v>
      </c>
      <c r="AO25" s="58">
        <v>1</v>
      </c>
      <c r="AP25" s="58" t="s">
        <v>78</v>
      </c>
      <c r="AQ25" s="58" t="s">
        <v>78</v>
      </c>
    </row>
    <row r="26" spans="1:43" ht="105" x14ac:dyDescent="0.25">
      <c r="A26" s="51" t="str">
        <f t="shared" si="0"/>
        <v/>
      </c>
      <c r="B26" s="65" t="s">
        <v>93</v>
      </c>
      <c r="C26" s="53" t="s">
        <v>104</v>
      </c>
      <c r="D26" s="54" t="s">
        <v>86</v>
      </c>
      <c r="E26" s="59"/>
      <c r="F26" s="56">
        <v>1680</v>
      </c>
      <c r="G26" s="61">
        <v>1488</v>
      </c>
      <c r="H26" s="61">
        <v>1471.5</v>
      </c>
      <c r="I26" s="61">
        <v>1511.5</v>
      </c>
      <c r="J26" s="61">
        <v>156</v>
      </c>
      <c r="K26" s="61">
        <v>156</v>
      </c>
      <c r="L26" s="61">
        <v>78.5</v>
      </c>
      <c r="M26" s="61">
        <v>78.5</v>
      </c>
      <c r="N26" s="61">
        <v>1344</v>
      </c>
      <c r="O26" s="61">
        <v>1296</v>
      </c>
      <c r="P26" s="62">
        <v>1116</v>
      </c>
      <c r="Q26" s="61">
        <v>1566.5</v>
      </c>
      <c r="R26" s="61">
        <v>96</v>
      </c>
      <c r="S26" s="62">
        <v>96</v>
      </c>
      <c r="T26" s="62">
        <v>72</v>
      </c>
      <c r="U26" s="62">
        <v>72</v>
      </c>
      <c r="V26" s="62">
        <v>0</v>
      </c>
      <c r="W26" s="62">
        <v>0</v>
      </c>
      <c r="X26" s="62">
        <v>0</v>
      </c>
      <c r="Y26" s="62">
        <v>0</v>
      </c>
      <c r="Z26" s="62">
        <v>914</v>
      </c>
      <c r="AA26" s="57">
        <v>3.0459518599562365</v>
      </c>
      <c r="AB26" s="57">
        <v>3.3676148796498904</v>
      </c>
      <c r="AC26" s="57">
        <v>0.27571115973741794</v>
      </c>
      <c r="AD26" s="57">
        <v>0.16466083150984684</v>
      </c>
      <c r="AE26" s="57">
        <v>0</v>
      </c>
      <c r="AF26" s="57">
        <v>0</v>
      </c>
      <c r="AG26" s="57">
        <v>6.8539387308533914</v>
      </c>
      <c r="AH26" s="58">
        <v>0.88571428571428568</v>
      </c>
      <c r="AI26" s="58">
        <v>1.0271831464492014</v>
      </c>
      <c r="AJ26" s="58">
        <v>1</v>
      </c>
      <c r="AK26" s="58">
        <v>1</v>
      </c>
      <c r="AL26" s="58">
        <v>0.9642857142857143</v>
      </c>
      <c r="AM26" s="58">
        <v>1.4036738351254481</v>
      </c>
      <c r="AN26" s="58">
        <v>1</v>
      </c>
      <c r="AO26" s="58">
        <v>1</v>
      </c>
      <c r="AP26" s="58" t="s">
        <v>78</v>
      </c>
      <c r="AQ26" s="58" t="s">
        <v>78</v>
      </c>
    </row>
    <row r="27" spans="1:43" ht="105" x14ac:dyDescent="0.25">
      <c r="A27" s="51" t="str">
        <f t="shared" si="0"/>
        <v/>
      </c>
      <c r="B27" s="65" t="s">
        <v>93</v>
      </c>
      <c r="C27" s="53" t="s">
        <v>105</v>
      </c>
      <c r="D27" s="54" t="s">
        <v>97</v>
      </c>
      <c r="E27" s="59" t="s">
        <v>97</v>
      </c>
      <c r="F27" s="56">
        <v>1008</v>
      </c>
      <c r="G27" s="61">
        <v>954</v>
      </c>
      <c r="H27" s="61">
        <v>900</v>
      </c>
      <c r="I27" s="61">
        <v>926</v>
      </c>
      <c r="J27" s="61">
        <v>0</v>
      </c>
      <c r="K27" s="61">
        <v>0</v>
      </c>
      <c r="L27" s="61">
        <v>108</v>
      </c>
      <c r="M27" s="61">
        <v>108</v>
      </c>
      <c r="N27" s="61">
        <v>1008</v>
      </c>
      <c r="O27" s="61">
        <v>912</v>
      </c>
      <c r="P27" s="62">
        <v>742</v>
      </c>
      <c r="Q27" s="61">
        <v>936</v>
      </c>
      <c r="R27" s="61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445</v>
      </c>
      <c r="AA27" s="57">
        <v>4.1932584269662918</v>
      </c>
      <c r="AB27" s="57">
        <v>4.1842696629213485</v>
      </c>
      <c r="AC27" s="57">
        <v>0</v>
      </c>
      <c r="AD27" s="57">
        <v>0.24269662921348314</v>
      </c>
      <c r="AE27" s="57">
        <v>0</v>
      </c>
      <c r="AF27" s="57">
        <v>0</v>
      </c>
      <c r="AG27" s="57">
        <v>8.6202247191011239</v>
      </c>
      <c r="AH27" s="58">
        <v>0.9464285714285714</v>
      </c>
      <c r="AI27" s="58">
        <v>1.028888888888889</v>
      </c>
      <c r="AJ27" s="58" t="s">
        <v>78</v>
      </c>
      <c r="AK27" s="58">
        <v>1</v>
      </c>
      <c r="AL27" s="58">
        <v>0.90476190476190477</v>
      </c>
      <c r="AM27" s="58">
        <v>1.261455525606469</v>
      </c>
      <c r="AN27" s="58" t="s">
        <v>78</v>
      </c>
      <c r="AO27" s="58" t="s">
        <v>78</v>
      </c>
      <c r="AP27" s="58" t="s">
        <v>78</v>
      </c>
      <c r="AQ27" s="58" t="s">
        <v>78</v>
      </c>
    </row>
    <row r="28" spans="1:43" ht="105" x14ac:dyDescent="0.25">
      <c r="A28" s="51" t="str">
        <f t="shared" si="0"/>
        <v/>
      </c>
      <c r="B28" s="65" t="s">
        <v>93</v>
      </c>
      <c r="C28" s="53" t="s">
        <v>106</v>
      </c>
      <c r="D28" s="54" t="s">
        <v>86</v>
      </c>
      <c r="E28" s="59"/>
      <c r="F28" s="56">
        <v>1612</v>
      </c>
      <c r="G28" s="61">
        <v>1355.5</v>
      </c>
      <c r="H28" s="61">
        <v>1581</v>
      </c>
      <c r="I28" s="61">
        <v>1230</v>
      </c>
      <c r="J28" s="61">
        <v>0</v>
      </c>
      <c r="K28" s="61">
        <v>0</v>
      </c>
      <c r="L28" s="61">
        <v>144</v>
      </c>
      <c r="M28" s="61">
        <v>144</v>
      </c>
      <c r="N28" s="61">
        <v>1116</v>
      </c>
      <c r="O28" s="61">
        <v>960</v>
      </c>
      <c r="P28" s="62">
        <v>1488</v>
      </c>
      <c r="Q28" s="61">
        <v>1536</v>
      </c>
      <c r="R28" s="61">
        <v>0</v>
      </c>
      <c r="S28" s="62">
        <v>0</v>
      </c>
      <c r="T28" s="62">
        <v>36</v>
      </c>
      <c r="U28" s="62">
        <v>36</v>
      </c>
      <c r="V28" s="62">
        <v>0</v>
      </c>
      <c r="W28" s="62">
        <v>0</v>
      </c>
      <c r="X28" s="62">
        <v>0</v>
      </c>
      <c r="Y28" s="62">
        <v>0</v>
      </c>
      <c r="Z28" s="62">
        <v>602</v>
      </c>
      <c r="AA28" s="57">
        <v>3.846345514950166</v>
      </c>
      <c r="AB28" s="57">
        <v>4.5946843853820596</v>
      </c>
      <c r="AC28" s="57">
        <v>0</v>
      </c>
      <c r="AD28" s="57">
        <v>0.29900332225913623</v>
      </c>
      <c r="AE28" s="57">
        <v>0</v>
      </c>
      <c r="AF28" s="57">
        <v>0</v>
      </c>
      <c r="AG28" s="57">
        <v>8.7400332225913626</v>
      </c>
      <c r="AH28" s="58">
        <v>0.84088089330024818</v>
      </c>
      <c r="AI28" s="58">
        <v>0.77798861480075898</v>
      </c>
      <c r="AJ28" s="58" t="s">
        <v>78</v>
      </c>
      <c r="AK28" s="58">
        <v>1</v>
      </c>
      <c r="AL28" s="58">
        <v>0.86021505376344087</v>
      </c>
      <c r="AM28" s="58">
        <v>1.032258064516129</v>
      </c>
      <c r="AN28" s="58" t="s">
        <v>78</v>
      </c>
      <c r="AO28" s="58">
        <v>1</v>
      </c>
      <c r="AP28" s="58" t="s">
        <v>78</v>
      </c>
      <c r="AQ28" s="58" t="s">
        <v>78</v>
      </c>
    </row>
    <row r="29" spans="1:43" ht="90" x14ac:dyDescent="0.25">
      <c r="A29" s="51" t="str">
        <f t="shared" si="0"/>
        <v/>
      </c>
      <c r="B29" s="65" t="s">
        <v>93</v>
      </c>
      <c r="C29" s="53" t="s">
        <v>107</v>
      </c>
      <c r="D29" s="54" t="s">
        <v>108</v>
      </c>
      <c r="E29" s="59" t="s">
        <v>81</v>
      </c>
      <c r="F29" s="56">
        <v>1596</v>
      </c>
      <c r="G29" s="61">
        <v>1585</v>
      </c>
      <c r="H29" s="61">
        <v>1433</v>
      </c>
      <c r="I29" s="61">
        <v>1594</v>
      </c>
      <c r="J29" s="61">
        <v>84</v>
      </c>
      <c r="K29" s="61">
        <v>84</v>
      </c>
      <c r="L29" s="61">
        <v>55</v>
      </c>
      <c r="M29" s="61">
        <v>55</v>
      </c>
      <c r="N29" s="61">
        <v>900</v>
      </c>
      <c r="O29" s="61">
        <v>888</v>
      </c>
      <c r="P29" s="62">
        <v>1344</v>
      </c>
      <c r="Q29" s="61">
        <v>1625</v>
      </c>
      <c r="R29" s="61">
        <v>120</v>
      </c>
      <c r="S29" s="62">
        <v>120</v>
      </c>
      <c r="T29" s="62">
        <v>24</v>
      </c>
      <c r="U29" s="62">
        <v>24</v>
      </c>
      <c r="V29" s="62">
        <v>0</v>
      </c>
      <c r="W29" s="62">
        <v>0</v>
      </c>
      <c r="X29" s="62">
        <v>0</v>
      </c>
      <c r="Y29" s="62">
        <v>0</v>
      </c>
      <c r="Z29" s="62">
        <v>633</v>
      </c>
      <c r="AA29" s="57">
        <v>3.9067930489731437</v>
      </c>
      <c r="AB29" s="57">
        <v>5.0853080568720381</v>
      </c>
      <c r="AC29" s="57">
        <v>0.32227488151658767</v>
      </c>
      <c r="AD29" s="57">
        <v>0.12480252764612954</v>
      </c>
      <c r="AE29" s="57">
        <v>0</v>
      </c>
      <c r="AF29" s="57">
        <v>0</v>
      </c>
      <c r="AG29" s="57">
        <v>9.4391785150078995</v>
      </c>
      <c r="AH29" s="58">
        <v>0.99310776942355894</v>
      </c>
      <c r="AI29" s="58">
        <v>1.1123517096999302</v>
      </c>
      <c r="AJ29" s="58">
        <v>1</v>
      </c>
      <c r="AK29" s="58">
        <v>1</v>
      </c>
      <c r="AL29" s="58">
        <v>0.98666666666666669</v>
      </c>
      <c r="AM29" s="58">
        <v>1.2090773809523809</v>
      </c>
      <c r="AN29" s="58">
        <v>1</v>
      </c>
      <c r="AO29" s="58">
        <v>1</v>
      </c>
      <c r="AP29" s="58" t="s">
        <v>78</v>
      </c>
      <c r="AQ29" s="58" t="s">
        <v>78</v>
      </c>
    </row>
    <row r="30" spans="1:43" ht="90" x14ac:dyDescent="0.25">
      <c r="A30" s="51" t="str">
        <f t="shared" si="0"/>
        <v/>
      </c>
      <c r="B30" s="65" t="s">
        <v>93</v>
      </c>
      <c r="C30" s="53" t="s">
        <v>109</v>
      </c>
      <c r="D30" s="54" t="s">
        <v>81</v>
      </c>
      <c r="E30" s="59" t="s">
        <v>110</v>
      </c>
      <c r="F30" s="56">
        <v>1434</v>
      </c>
      <c r="G30" s="61">
        <v>1261</v>
      </c>
      <c r="H30" s="61">
        <v>1680</v>
      </c>
      <c r="I30" s="61">
        <v>1257.5</v>
      </c>
      <c r="J30" s="61">
        <v>120</v>
      </c>
      <c r="K30" s="61">
        <v>120</v>
      </c>
      <c r="L30" s="61">
        <v>84</v>
      </c>
      <c r="M30" s="61">
        <v>84</v>
      </c>
      <c r="N30" s="61">
        <v>1344</v>
      </c>
      <c r="O30" s="61">
        <v>1317.5</v>
      </c>
      <c r="P30" s="62">
        <v>1680</v>
      </c>
      <c r="Q30" s="61">
        <v>1337.5</v>
      </c>
      <c r="R30" s="61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834</v>
      </c>
      <c r="AA30" s="57">
        <v>3.0917266187050361</v>
      </c>
      <c r="AB30" s="57">
        <v>3.1115107913669067</v>
      </c>
      <c r="AC30" s="57">
        <v>0.14388489208633093</v>
      </c>
      <c r="AD30" s="57">
        <v>0.10071942446043165</v>
      </c>
      <c r="AE30" s="57">
        <v>0</v>
      </c>
      <c r="AF30" s="57">
        <v>0</v>
      </c>
      <c r="AG30" s="57">
        <v>6.4478417266187051</v>
      </c>
      <c r="AH30" s="58">
        <v>0.87935843793584378</v>
      </c>
      <c r="AI30" s="58">
        <v>0.74851190476190477</v>
      </c>
      <c r="AJ30" s="58">
        <v>1</v>
      </c>
      <c r="AK30" s="58">
        <v>1</v>
      </c>
      <c r="AL30" s="58">
        <v>0.98028273809523814</v>
      </c>
      <c r="AM30" s="58">
        <v>0.79613095238095233</v>
      </c>
      <c r="AN30" s="58" t="s">
        <v>78</v>
      </c>
      <c r="AO30" s="58" t="s">
        <v>78</v>
      </c>
      <c r="AP30" s="58" t="s">
        <v>78</v>
      </c>
      <c r="AQ30" s="58" t="s">
        <v>78</v>
      </c>
    </row>
    <row r="31" spans="1:43" ht="90" x14ac:dyDescent="0.25">
      <c r="A31" s="51" t="str">
        <f t="shared" si="0"/>
        <v/>
      </c>
      <c r="B31" s="65" t="s">
        <v>93</v>
      </c>
      <c r="C31" s="53" t="s">
        <v>111</v>
      </c>
      <c r="D31" s="54" t="s">
        <v>112</v>
      </c>
      <c r="E31" s="59" t="s">
        <v>112</v>
      </c>
      <c r="F31" s="56">
        <v>1248</v>
      </c>
      <c r="G31" s="61">
        <v>1062</v>
      </c>
      <c r="H31" s="61">
        <v>432</v>
      </c>
      <c r="I31" s="61">
        <v>356</v>
      </c>
      <c r="J31" s="61">
        <v>0</v>
      </c>
      <c r="K31" s="61">
        <v>0</v>
      </c>
      <c r="L31" s="61">
        <v>0</v>
      </c>
      <c r="M31" s="61">
        <v>0</v>
      </c>
      <c r="N31" s="61">
        <v>672</v>
      </c>
      <c r="O31" s="61">
        <v>672</v>
      </c>
      <c r="P31" s="62">
        <v>336</v>
      </c>
      <c r="Q31" s="61">
        <v>444</v>
      </c>
      <c r="R31" s="61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297</v>
      </c>
      <c r="AA31" s="57">
        <v>5.8383838383838382</v>
      </c>
      <c r="AB31" s="57">
        <v>2.6936026936026938</v>
      </c>
      <c r="AC31" s="57">
        <v>0</v>
      </c>
      <c r="AD31" s="57">
        <v>0</v>
      </c>
      <c r="AE31" s="57">
        <v>0</v>
      </c>
      <c r="AF31" s="57">
        <v>0</v>
      </c>
      <c r="AG31" s="57">
        <v>8.5319865319865311</v>
      </c>
      <c r="AH31" s="58">
        <v>0.85096153846153844</v>
      </c>
      <c r="AI31" s="58">
        <v>0.82407407407407407</v>
      </c>
      <c r="AJ31" s="58" t="s">
        <v>78</v>
      </c>
      <c r="AK31" s="58" t="s">
        <v>78</v>
      </c>
      <c r="AL31" s="58">
        <v>1</v>
      </c>
      <c r="AM31" s="58">
        <v>1.3214285714285714</v>
      </c>
      <c r="AN31" s="58" t="s">
        <v>78</v>
      </c>
      <c r="AO31" s="58" t="s">
        <v>78</v>
      </c>
      <c r="AP31" s="58" t="s">
        <v>78</v>
      </c>
      <c r="AQ31" s="58" t="s">
        <v>78</v>
      </c>
    </row>
    <row r="32" spans="1:43" ht="90" x14ac:dyDescent="0.25">
      <c r="A32" s="51" t="str">
        <f t="shared" si="0"/>
        <v/>
      </c>
      <c r="B32" s="65" t="s">
        <v>93</v>
      </c>
      <c r="C32" s="53" t="s">
        <v>113</v>
      </c>
      <c r="D32" s="54" t="s">
        <v>102</v>
      </c>
      <c r="E32" s="59"/>
      <c r="F32" s="56">
        <v>1694</v>
      </c>
      <c r="G32" s="61">
        <v>1619</v>
      </c>
      <c r="H32" s="61">
        <v>1288</v>
      </c>
      <c r="I32" s="61">
        <v>1232</v>
      </c>
      <c r="J32" s="61">
        <v>0</v>
      </c>
      <c r="K32" s="61">
        <v>0</v>
      </c>
      <c r="L32" s="61">
        <v>0</v>
      </c>
      <c r="M32" s="61">
        <v>0</v>
      </c>
      <c r="N32" s="61">
        <v>966</v>
      </c>
      <c r="O32" s="61">
        <v>966</v>
      </c>
      <c r="P32" s="62">
        <v>1288</v>
      </c>
      <c r="Q32" s="61">
        <v>1230.5</v>
      </c>
      <c r="R32" s="61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873</v>
      </c>
      <c r="AA32" s="57">
        <v>2.9610538373424973</v>
      </c>
      <c r="AB32" s="57">
        <v>2.8207331042382591</v>
      </c>
      <c r="AC32" s="57">
        <v>0</v>
      </c>
      <c r="AD32" s="57">
        <v>0</v>
      </c>
      <c r="AE32" s="57">
        <v>0</v>
      </c>
      <c r="AF32" s="57">
        <v>0</v>
      </c>
      <c r="AG32" s="57">
        <v>5.7817869415807559</v>
      </c>
      <c r="AH32" s="58">
        <v>0.95572609208972847</v>
      </c>
      <c r="AI32" s="58">
        <v>0.95652173913043481</v>
      </c>
      <c r="AJ32" s="58" t="s">
        <v>78</v>
      </c>
      <c r="AK32" s="58" t="s">
        <v>78</v>
      </c>
      <c r="AL32" s="58">
        <v>1</v>
      </c>
      <c r="AM32" s="58">
        <v>0.9553571428571429</v>
      </c>
      <c r="AN32" s="58" t="s">
        <v>78</v>
      </c>
      <c r="AO32" s="58" t="s">
        <v>78</v>
      </c>
      <c r="AP32" s="58" t="s">
        <v>78</v>
      </c>
      <c r="AQ32" s="58" t="s">
        <v>78</v>
      </c>
    </row>
    <row r="33" spans="1:43" ht="90" x14ac:dyDescent="0.25">
      <c r="A33" s="51" t="str">
        <f t="shared" si="0"/>
        <v/>
      </c>
      <c r="B33" s="65" t="s">
        <v>93</v>
      </c>
      <c r="C33" s="53" t="s">
        <v>114</v>
      </c>
      <c r="D33" s="54" t="s">
        <v>115</v>
      </c>
      <c r="E33" s="59" t="s">
        <v>81</v>
      </c>
      <c r="F33" s="56">
        <v>1344</v>
      </c>
      <c r="G33" s="61">
        <v>1220.5</v>
      </c>
      <c r="H33" s="61">
        <v>1680</v>
      </c>
      <c r="I33" s="61">
        <v>1391</v>
      </c>
      <c r="J33" s="61">
        <v>102.5</v>
      </c>
      <c r="K33" s="61">
        <v>102.5</v>
      </c>
      <c r="L33" s="61">
        <v>36</v>
      </c>
      <c r="M33" s="61">
        <v>36</v>
      </c>
      <c r="N33" s="61">
        <v>1390</v>
      </c>
      <c r="O33" s="61">
        <v>1188</v>
      </c>
      <c r="P33" s="62">
        <v>1344</v>
      </c>
      <c r="Q33" s="61">
        <v>1584</v>
      </c>
      <c r="R33" s="61">
        <v>96</v>
      </c>
      <c r="S33" s="62">
        <v>96</v>
      </c>
      <c r="T33" s="62">
        <v>12</v>
      </c>
      <c r="U33" s="62">
        <v>12</v>
      </c>
      <c r="V33" s="62">
        <v>0</v>
      </c>
      <c r="W33" s="62">
        <v>0</v>
      </c>
      <c r="X33" s="62">
        <v>0</v>
      </c>
      <c r="Y33" s="62">
        <v>0</v>
      </c>
      <c r="Z33" s="62">
        <v>820</v>
      </c>
      <c r="AA33" s="57">
        <v>2.9371951219512193</v>
      </c>
      <c r="AB33" s="57">
        <v>3.6280487804878048</v>
      </c>
      <c r="AC33" s="57">
        <v>0.24207317073170731</v>
      </c>
      <c r="AD33" s="57">
        <v>5.8536585365853662E-2</v>
      </c>
      <c r="AE33" s="57">
        <v>0</v>
      </c>
      <c r="AF33" s="57">
        <v>0</v>
      </c>
      <c r="AG33" s="57">
        <v>6.8658536585365857</v>
      </c>
      <c r="AH33" s="58">
        <v>0.90811011904761907</v>
      </c>
      <c r="AI33" s="58">
        <v>0.82797619047619042</v>
      </c>
      <c r="AJ33" s="58">
        <v>1</v>
      </c>
      <c r="AK33" s="58">
        <v>1</v>
      </c>
      <c r="AL33" s="58">
        <v>0.85467625899280575</v>
      </c>
      <c r="AM33" s="58">
        <v>1.1785714285714286</v>
      </c>
      <c r="AN33" s="58">
        <v>1</v>
      </c>
      <c r="AO33" s="58">
        <v>1</v>
      </c>
      <c r="AP33" s="58" t="s">
        <v>78</v>
      </c>
      <c r="AQ33" s="58" t="s">
        <v>78</v>
      </c>
    </row>
    <row r="34" spans="1:43" ht="105" x14ac:dyDescent="0.25">
      <c r="A34" s="51" t="str">
        <f t="shared" si="0"/>
        <v/>
      </c>
      <c r="B34" s="65" t="s">
        <v>93</v>
      </c>
      <c r="C34" s="53" t="s">
        <v>116</v>
      </c>
      <c r="D34" s="54" t="s">
        <v>88</v>
      </c>
      <c r="E34" s="59" t="s">
        <v>81</v>
      </c>
      <c r="F34" s="56">
        <v>1134</v>
      </c>
      <c r="G34" s="61">
        <v>1077</v>
      </c>
      <c r="H34" s="61">
        <v>984</v>
      </c>
      <c r="I34" s="61">
        <v>996</v>
      </c>
      <c r="J34" s="61">
        <v>24</v>
      </c>
      <c r="K34" s="61">
        <v>24</v>
      </c>
      <c r="L34" s="61">
        <v>24</v>
      </c>
      <c r="M34" s="61">
        <v>24</v>
      </c>
      <c r="N34" s="61">
        <v>876</v>
      </c>
      <c r="O34" s="61">
        <v>876</v>
      </c>
      <c r="P34" s="62">
        <v>1008</v>
      </c>
      <c r="Q34" s="61">
        <v>1008</v>
      </c>
      <c r="R34" s="61">
        <v>132</v>
      </c>
      <c r="S34" s="62">
        <v>132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760</v>
      </c>
      <c r="AA34" s="57">
        <v>2.5697368421052631</v>
      </c>
      <c r="AB34" s="57">
        <v>2.6368421052631579</v>
      </c>
      <c r="AC34" s="57">
        <v>0.20526315789473684</v>
      </c>
      <c r="AD34" s="57">
        <v>3.1578947368421054E-2</v>
      </c>
      <c r="AE34" s="57">
        <v>0</v>
      </c>
      <c r="AF34" s="57">
        <v>0</v>
      </c>
      <c r="AG34" s="57">
        <v>5.4434210526315789</v>
      </c>
      <c r="AH34" s="58">
        <v>0.94973544973544977</v>
      </c>
      <c r="AI34" s="58">
        <v>1.0121951219512195</v>
      </c>
      <c r="AJ34" s="58">
        <v>1</v>
      </c>
      <c r="AK34" s="58">
        <v>1</v>
      </c>
      <c r="AL34" s="58">
        <v>1</v>
      </c>
      <c r="AM34" s="58">
        <v>1</v>
      </c>
      <c r="AN34" s="58">
        <v>1</v>
      </c>
      <c r="AO34" s="58" t="s">
        <v>78</v>
      </c>
      <c r="AP34" s="58" t="s">
        <v>78</v>
      </c>
      <c r="AQ34" s="58" t="s">
        <v>78</v>
      </c>
    </row>
    <row r="35" spans="1:43" ht="90" x14ac:dyDescent="0.25">
      <c r="A35" s="51" t="str">
        <f t="shared" si="0"/>
        <v/>
      </c>
      <c r="B35" s="65" t="s">
        <v>93</v>
      </c>
      <c r="C35" s="53" t="s">
        <v>117</v>
      </c>
      <c r="D35" s="54" t="s">
        <v>118</v>
      </c>
      <c r="E35" s="59" t="s">
        <v>119</v>
      </c>
      <c r="F35" s="56">
        <v>1248</v>
      </c>
      <c r="G35" s="61">
        <v>1207.5</v>
      </c>
      <c r="H35" s="61">
        <v>911</v>
      </c>
      <c r="I35" s="61">
        <v>749</v>
      </c>
      <c r="J35" s="61">
        <v>0</v>
      </c>
      <c r="K35" s="61">
        <v>0</v>
      </c>
      <c r="L35" s="61">
        <v>144</v>
      </c>
      <c r="M35" s="61">
        <v>144</v>
      </c>
      <c r="N35" s="61">
        <v>672</v>
      </c>
      <c r="O35" s="61">
        <v>672</v>
      </c>
      <c r="P35" s="62">
        <v>672</v>
      </c>
      <c r="Q35" s="61">
        <v>579</v>
      </c>
      <c r="R35" s="61">
        <v>0</v>
      </c>
      <c r="S35" s="62">
        <v>0</v>
      </c>
      <c r="T35" s="62">
        <v>72</v>
      </c>
      <c r="U35" s="62">
        <v>72</v>
      </c>
      <c r="V35" s="62">
        <v>0</v>
      </c>
      <c r="W35" s="62">
        <v>0</v>
      </c>
      <c r="X35" s="62">
        <v>0</v>
      </c>
      <c r="Y35" s="62">
        <v>0</v>
      </c>
      <c r="Z35" s="62">
        <v>527</v>
      </c>
      <c r="AA35" s="57">
        <v>3.5664136622390892</v>
      </c>
      <c r="AB35" s="57">
        <v>2.5199240986717268</v>
      </c>
      <c r="AC35" s="57">
        <v>0</v>
      </c>
      <c r="AD35" s="57">
        <v>0.40986717267552181</v>
      </c>
      <c r="AE35" s="57">
        <v>0</v>
      </c>
      <c r="AF35" s="57">
        <v>0</v>
      </c>
      <c r="AG35" s="57">
        <v>6.4962049335863377</v>
      </c>
      <c r="AH35" s="58">
        <v>0.96754807692307687</v>
      </c>
      <c r="AI35" s="58">
        <v>0.8221734357848518</v>
      </c>
      <c r="AJ35" s="58" t="s">
        <v>78</v>
      </c>
      <c r="AK35" s="58">
        <v>1</v>
      </c>
      <c r="AL35" s="58">
        <v>1</v>
      </c>
      <c r="AM35" s="58">
        <v>0.8616071428571429</v>
      </c>
      <c r="AN35" s="58" t="s">
        <v>78</v>
      </c>
      <c r="AO35" s="58">
        <v>1</v>
      </c>
      <c r="AP35" s="58" t="s">
        <v>78</v>
      </c>
      <c r="AQ35" s="58" t="s">
        <v>78</v>
      </c>
    </row>
    <row r="36" spans="1:43" ht="90" x14ac:dyDescent="0.25">
      <c r="A36" s="51" t="str">
        <f t="shared" si="0"/>
        <v/>
      </c>
      <c r="B36" s="65" t="s">
        <v>93</v>
      </c>
      <c r="C36" s="53" t="s">
        <v>120</v>
      </c>
      <c r="D36" s="54" t="s">
        <v>121</v>
      </c>
      <c r="E36" s="59" t="s">
        <v>122</v>
      </c>
      <c r="F36" s="56">
        <v>1288</v>
      </c>
      <c r="G36" s="61">
        <v>1207.5</v>
      </c>
      <c r="H36" s="61">
        <v>966</v>
      </c>
      <c r="I36" s="61">
        <v>954.5</v>
      </c>
      <c r="J36" s="61">
        <v>0</v>
      </c>
      <c r="K36" s="61">
        <v>0</v>
      </c>
      <c r="L36" s="61">
        <v>0</v>
      </c>
      <c r="M36" s="61">
        <v>0</v>
      </c>
      <c r="N36" s="61">
        <v>644</v>
      </c>
      <c r="O36" s="61">
        <v>644</v>
      </c>
      <c r="P36" s="62">
        <v>322</v>
      </c>
      <c r="Q36" s="61">
        <v>322</v>
      </c>
      <c r="R36" s="61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377</v>
      </c>
      <c r="AA36" s="57">
        <v>4.9111405835543769</v>
      </c>
      <c r="AB36" s="57">
        <v>3.385941644562334</v>
      </c>
      <c r="AC36" s="57">
        <v>0</v>
      </c>
      <c r="AD36" s="57">
        <v>0</v>
      </c>
      <c r="AE36" s="57">
        <v>0</v>
      </c>
      <c r="AF36" s="57">
        <v>0</v>
      </c>
      <c r="AG36" s="57">
        <v>8.2970822281167109</v>
      </c>
      <c r="AH36" s="58">
        <v>0.9375</v>
      </c>
      <c r="AI36" s="58">
        <v>0.98809523809523814</v>
      </c>
      <c r="AJ36" s="58" t="s">
        <v>78</v>
      </c>
      <c r="AK36" s="58" t="s">
        <v>78</v>
      </c>
      <c r="AL36" s="58">
        <v>1</v>
      </c>
      <c r="AM36" s="58">
        <v>1</v>
      </c>
      <c r="AN36" s="58" t="s">
        <v>78</v>
      </c>
      <c r="AO36" s="58" t="s">
        <v>78</v>
      </c>
      <c r="AP36" s="58" t="s">
        <v>78</v>
      </c>
      <c r="AQ36" s="58" t="s">
        <v>78</v>
      </c>
    </row>
    <row r="37" spans="1:43" ht="90" x14ac:dyDescent="0.25">
      <c r="A37" s="51" t="str">
        <f t="shared" si="0"/>
        <v/>
      </c>
      <c r="B37" s="65" t="s">
        <v>93</v>
      </c>
      <c r="C37" s="53" t="s">
        <v>123</v>
      </c>
      <c r="D37" s="54" t="s">
        <v>102</v>
      </c>
      <c r="E37" s="59" t="s">
        <v>103</v>
      </c>
      <c r="F37" s="56">
        <v>1008</v>
      </c>
      <c r="G37" s="61">
        <v>989.5</v>
      </c>
      <c r="H37" s="61">
        <v>868</v>
      </c>
      <c r="I37" s="61">
        <v>789</v>
      </c>
      <c r="J37" s="61">
        <v>0</v>
      </c>
      <c r="K37" s="61">
        <v>0</v>
      </c>
      <c r="L37" s="61">
        <v>52.5</v>
      </c>
      <c r="M37" s="61">
        <v>52.5</v>
      </c>
      <c r="N37" s="61">
        <v>644</v>
      </c>
      <c r="O37" s="61">
        <v>644</v>
      </c>
      <c r="P37" s="62">
        <v>644</v>
      </c>
      <c r="Q37" s="61">
        <v>851</v>
      </c>
      <c r="R37" s="61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584</v>
      </c>
      <c r="AA37" s="57">
        <v>2.7970890410958904</v>
      </c>
      <c r="AB37" s="57">
        <v>2.8082191780821919</v>
      </c>
      <c r="AC37" s="57">
        <v>0</v>
      </c>
      <c r="AD37" s="57">
        <v>8.9897260273972601E-2</v>
      </c>
      <c r="AE37" s="57">
        <v>0</v>
      </c>
      <c r="AF37" s="57">
        <v>0</v>
      </c>
      <c r="AG37" s="57">
        <v>5.6952054794520546</v>
      </c>
      <c r="AH37" s="58">
        <v>0.98164682539682535</v>
      </c>
      <c r="AI37" s="58">
        <v>0.90898617511520741</v>
      </c>
      <c r="AJ37" s="58" t="s">
        <v>78</v>
      </c>
      <c r="AK37" s="58">
        <v>1</v>
      </c>
      <c r="AL37" s="58">
        <v>1</v>
      </c>
      <c r="AM37" s="58">
        <v>1.3214285714285714</v>
      </c>
      <c r="AN37" s="58" t="s">
        <v>78</v>
      </c>
      <c r="AO37" s="58" t="s">
        <v>78</v>
      </c>
      <c r="AP37" s="58" t="s">
        <v>78</v>
      </c>
      <c r="AQ37" s="58" t="s">
        <v>78</v>
      </c>
    </row>
    <row r="38" spans="1:43" ht="90" x14ac:dyDescent="0.25">
      <c r="A38" s="51" t="str">
        <f t="shared" si="0"/>
        <v/>
      </c>
      <c r="B38" s="65" t="s">
        <v>93</v>
      </c>
      <c r="C38" s="53" t="s">
        <v>124</v>
      </c>
      <c r="D38" s="54" t="s">
        <v>102</v>
      </c>
      <c r="E38" s="59" t="s">
        <v>125</v>
      </c>
      <c r="F38" s="56">
        <v>1288</v>
      </c>
      <c r="G38" s="61">
        <v>1302</v>
      </c>
      <c r="H38" s="61">
        <v>908.5</v>
      </c>
      <c r="I38" s="61">
        <v>954.5</v>
      </c>
      <c r="J38" s="61">
        <v>0</v>
      </c>
      <c r="K38" s="61">
        <v>0</v>
      </c>
      <c r="L38" s="61">
        <v>69</v>
      </c>
      <c r="M38" s="61">
        <v>69</v>
      </c>
      <c r="N38" s="61">
        <v>644</v>
      </c>
      <c r="O38" s="61">
        <v>701.5</v>
      </c>
      <c r="P38" s="62">
        <v>644</v>
      </c>
      <c r="Q38" s="61">
        <v>712</v>
      </c>
      <c r="R38" s="61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613</v>
      </c>
      <c r="AA38" s="57">
        <v>3.2683523654159869</v>
      </c>
      <c r="AB38" s="57">
        <v>2.7185970636215333</v>
      </c>
      <c r="AC38" s="57">
        <v>0</v>
      </c>
      <c r="AD38" s="57">
        <v>0.11256117455138662</v>
      </c>
      <c r="AE38" s="57">
        <v>0</v>
      </c>
      <c r="AF38" s="57">
        <v>0</v>
      </c>
      <c r="AG38" s="57">
        <v>6.0995106035889073</v>
      </c>
      <c r="AH38" s="58">
        <v>1.0108695652173914</v>
      </c>
      <c r="AI38" s="58">
        <v>1.0506329113924051</v>
      </c>
      <c r="AJ38" s="58" t="s">
        <v>78</v>
      </c>
      <c r="AK38" s="58">
        <v>1</v>
      </c>
      <c r="AL38" s="58">
        <v>1.0892857142857142</v>
      </c>
      <c r="AM38" s="58">
        <v>1.1055900621118013</v>
      </c>
      <c r="AN38" s="58" t="s">
        <v>78</v>
      </c>
      <c r="AO38" s="58" t="s">
        <v>78</v>
      </c>
      <c r="AP38" s="58" t="s">
        <v>78</v>
      </c>
      <c r="AQ38" s="58" t="s">
        <v>78</v>
      </c>
    </row>
    <row r="39" spans="1:43" ht="75" x14ac:dyDescent="0.25">
      <c r="A39" s="51" t="str">
        <f t="shared" si="0"/>
        <v/>
      </c>
      <c r="B39" s="65" t="s">
        <v>93</v>
      </c>
      <c r="C39" s="53" t="s">
        <v>126</v>
      </c>
      <c r="D39" s="54" t="s">
        <v>92</v>
      </c>
      <c r="E39" s="59"/>
      <c r="F39" s="56">
        <v>1664</v>
      </c>
      <c r="G39" s="61">
        <v>1541.2</v>
      </c>
      <c r="H39" s="61">
        <v>1624</v>
      </c>
      <c r="I39" s="61">
        <v>1219.25</v>
      </c>
      <c r="J39" s="61">
        <v>0</v>
      </c>
      <c r="K39" s="61">
        <v>0</v>
      </c>
      <c r="L39" s="61">
        <v>0</v>
      </c>
      <c r="M39" s="61">
        <v>0</v>
      </c>
      <c r="N39" s="61">
        <v>1232</v>
      </c>
      <c r="O39" s="61">
        <v>883</v>
      </c>
      <c r="P39" s="62">
        <v>1232</v>
      </c>
      <c r="Q39" s="61">
        <v>959</v>
      </c>
      <c r="R39" s="61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524</v>
      </c>
      <c r="AA39" s="57">
        <v>4.6263358778625951</v>
      </c>
      <c r="AB39" s="57">
        <v>4.1569656488549622</v>
      </c>
      <c r="AC39" s="57">
        <v>0</v>
      </c>
      <c r="AD39" s="57">
        <v>0</v>
      </c>
      <c r="AE39" s="57">
        <v>0</v>
      </c>
      <c r="AF39" s="57">
        <v>0</v>
      </c>
      <c r="AG39" s="57">
        <v>8.7833015267175565</v>
      </c>
      <c r="AH39" s="58">
        <v>0.92620192307692306</v>
      </c>
      <c r="AI39" s="58">
        <v>0.75076970443349755</v>
      </c>
      <c r="AJ39" s="58" t="s">
        <v>78</v>
      </c>
      <c r="AK39" s="58" t="s">
        <v>78</v>
      </c>
      <c r="AL39" s="58">
        <v>0.71672077922077926</v>
      </c>
      <c r="AM39" s="58">
        <v>0.77840909090909094</v>
      </c>
      <c r="AN39" s="58" t="s">
        <v>78</v>
      </c>
      <c r="AO39" s="58" t="s">
        <v>78</v>
      </c>
      <c r="AP39" s="58" t="s">
        <v>78</v>
      </c>
      <c r="AQ39" s="58" t="s">
        <v>78</v>
      </c>
    </row>
    <row r="40" spans="1:43" ht="75" x14ac:dyDescent="0.25">
      <c r="A40" s="51" t="str">
        <f t="shared" si="0"/>
        <v/>
      </c>
      <c r="B40" s="65" t="s">
        <v>93</v>
      </c>
      <c r="C40" s="53" t="s">
        <v>127</v>
      </c>
      <c r="D40" s="54" t="s">
        <v>92</v>
      </c>
      <c r="E40" s="59"/>
      <c r="F40" s="56"/>
      <c r="G40" s="61"/>
      <c r="H40" s="61"/>
      <c r="I40" s="61"/>
      <c r="J40" s="61"/>
      <c r="K40" s="61"/>
      <c r="L40" s="61"/>
      <c r="M40" s="61"/>
      <c r="N40" s="61"/>
      <c r="O40" s="61"/>
      <c r="P40" s="62"/>
      <c r="Q40" s="61"/>
      <c r="R40" s="61"/>
      <c r="S40" s="62"/>
      <c r="T40" s="62"/>
      <c r="U40" s="62"/>
      <c r="V40" s="62"/>
      <c r="W40" s="62"/>
      <c r="X40" s="62"/>
      <c r="Y40" s="62"/>
      <c r="Z40" s="62"/>
      <c r="AA40" s="57" t="s">
        <v>78</v>
      </c>
      <c r="AB40" s="57" t="s">
        <v>78</v>
      </c>
      <c r="AC40" s="57" t="s">
        <v>78</v>
      </c>
      <c r="AD40" s="57" t="s">
        <v>78</v>
      </c>
      <c r="AE40" s="57" t="s">
        <v>78</v>
      </c>
      <c r="AF40" s="57" t="s">
        <v>78</v>
      </c>
      <c r="AG40" s="57" t="s">
        <v>78</v>
      </c>
      <c r="AH40" s="58" t="s">
        <v>78</v>
      </c>
      <c r="AI40" s="58" t="s">
        <v>78</v>
      </c>
      <c r="AJ40" s="58" t="s">
        <v>78</v>
      </c>
      <c r="AK40" s="58" t="s">
        <v>78</v>
      </c>
      <c r="AL40" s="58" t="s">
        <v>78</v>
      </c>
      <c r="AM40" s="58" t="s">
        <v>78</v>
      </c>
      <c r="AN40" s="58" t="s">
        <v>78</v>
      </c>
      <c r="AO40" s="58" t="s">
        <v>78</v>
      </c>
      <c r="AP40" s="58" t="s">
        <v>78</v>
      </c>
      <c r="AQ40" s="58" t="s">
        <v>78</v>
      </c>
    </row>
    <row r="41" spans="1:43" ht="75" x14ac:dyDescent="0.25">
      <c r="A41" s="51" t="str">
        <f t="shared" si="0"/>
        <v/>
      </c>
      <c r="B41" s="65" t="s">
        <v>93</v>
      </c>
      <c r="C41" s="53" t="s">
        <v>128</v>
      </c>
      <c r="D41" s="54" t="s">
        <v>92</v>
      </c>
      <c r="E41" s="59"/>
      <c r="F41" s="56">
        <v>2278.5</v>
      </c>
      <c r="G41" s="61">
        <v>1931</v>
      </c>
      <c r="H41" s="61">
        <v>806</v>
      </c>
      <c r="I41" s="61">
        <v>544.5</v>
      </c>
      <c r="J41" s="61">
        <v>0</v>
      </c>
      <c r="K41" s="61">
        <v>0</v>
      </c>
      <c r="L41" s="61">
        <v>0</v>
      </c>
      <c r="M41" s="61">
        <v>0</v>
      </c>
      <c r="N41" s="61">
        <v>2046</v>
      </c>
      <c r="O41" s="61">
        <v>1725</v>
      </c>
      <c r="P41" s="62">
        <v>616</v>
      </c>
      <c r="Q41" s="61">
        <v>539</v>
      </c>
      <c r="R41" s="61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114</v>
      </c>
      <c r="AA41" s="57">
        <v>32.070175438596493</v>
      </c>
      <c r="AB41" s="57">
        <v>9.5043859649122808</v>
      </c>
      <c r="AC41" s="57">
        <v>0</v>
      </c>
      <c r="AD41" s="57">
        <v>0</v>
      </c>
      <c r="AE41" s="57">
        <v>0</v>
      </c>
      <c r="AF41" s="57">
        <v>0</v>
      </c>
      <c r="AG41" s="57">
        <v>41.574561403508774</v>
      </c>
      <c r="AH41" s="58">
        <v>0.84748738204959406</v>
      </c>
      <c r="AI41" s="58">
        <v>0.67555831265508681</v>
      </c>
      <c r="AJ41" s="58" t="s">
        <v>78</v>
      </c>
      <c r="AK41" s="58" t="s">
        <v>78</v>
      </c>
      <c r="AL41" s="58">
        <v>0.84310850439882701</v>
      </c>
      <c r="AM41" s="58">
        <v>0.875</v>
      </c>
      <c r="AN41" s="58" t="s">
        <v>78</v>
      </c>
      <c r="AO41" s="58" t="s">
        <v>78</v>
      </c>
      <c r="AP41" s="58" t="s">
        <v>78</v>
      </c>
      <c r="AQ41" s="58" t="s">
        <v>78</v>
      </c>
    </row>
    <row r="42" spans="1:43" ht="75" x14ac:dyDescent="0.25">
      <c r="A42" s="51" t="str">
        <f t="shared" si="0"/>
        <v/>
      </c>
      <c r="B42" s="65" t="s">
        <v>93</v>
      </c>
      <c r="C42" s="53" t="s">
        <v>129</v>
      </c>
      <c r="D42" s="54" t="s">
        <v>130</v>
      </c>
      <c r="E42" s="59"/>
      <c r="F42" s="56">
        <v>1344</v>
      </c>
      <c r="G42" s="61">
        <v>1122</v>
      </c>
      <c r="H42" s="61">
        <v>672</v>
      </c>
      <c r="I42" s="61">
        <v>622.5</v>
      </c>
      <c r="J42" s="61">
        <v>177</v>
      </c>
      <c r="K42" s="61">
        <v>177</v>
      </c>
      <c r="L42" s="61">
        <v>24</v>
      </c>
      <c r="M42" s="61">
        <v>24</v>
      </c>
      <c r="N42" s="61">
        <v>1232</v>
      </c>
      <c r="O42" s="61">
        <v>1006.5</v>
      </c>
      <c r="P42" s="62">
        <v>616</v>
      </c>
      <c r="Q42" s="61">
        <v>527</v>
      </c>
      <c r="R42" s="61">
        <v>132</v>
      </c>
      <c r="S42" s="62">
        <v>132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433</v>
      </c>
      <c r="AA42" s="57">
        <v>4.915704387990762</v>
      </c>
      <c r="AB42" s="57">
        <v>2.6547344110854505</v>
      </c>
      <c r="AC42" s="57">
        <v>0.71362586605080836</v>
      </c>
      <c r="AD42" s="57">
        <v>5.5427251732101619E-2</v>
      </c>
      <c r="AE42" s="57">
        <v>0</v>
      </c>
      <c r="AF42" s="57">
        <v>0</v>
      </c>
      <c r="AG42" s="57">
        <v>8.3394919168591226</v>
      </c>
      <c r="AH42" s="58">
        <v>0.8348214285714286</v>
      </c>
      <c r="AI42" s="58">
        <v>0.9263392857142857</v>
      </c>
      <c r="AJ42" s="58">
        <v>1</v>
      </c>
      <c r="AK42" s="58">
        <v>1</v>
      </c>
      <c r="AL42" s="58">
        <v>0.8169642857142857</v>
      </c>
      <c r="AM42" s="58">
        <v>0.85551948051948057</v>
      </c>
      <c r="AN42" s="58">
        <v>1</v>
      </c>
      <c r="AO42" s="58" t="s">
        <v>78</v>
      </c>
      <c r="AP42" s="58" t="s">
        <v>78</v>
      </c>
      <c r="AQ42" s="58" t="s">
        <v>78</v>
      </c>
    </row>
    <row r="43" spans="1:43" ht="75" x14ac:dyDescent="0.25">
      <c r="A43" s="51" t="str">
        <f t="shared" si="0"/>
        <v/>
      </c>
      <c r="B43" s="65" t="s">
        <v>93</v>
      </c>
      <c r="C43" s="53" t="s">
        <v>131</v>
      </c>
      <c r="D43" s="54" t="s">
        <v>130</v>
      </c>
      <c r="E43" s="59"/>
      <c r="F43" s="56">
        <v>672</v>
      </c>
      <c r="G43" s="61">
        <v>664</v>
      </c>
      <c r="H43" s="61">
        <v>648</v>
      </c>
      <c r="I43" s="61">
        <v>493.5</v>
      </c>
      <c r="J43" s="61">
        <v>0</v>
      </c>
      <c r="K43" s="61">
        <v>0</v>
      </c>
      <c r="L43" s="61">
        <v>151.5</v>
      </c>
      <c r="M43" s="61">
        <v>151.5</v>
      </c>
      <c r="N43" s="61">
        <v>616</v>
      </c>
      <c r="O43" s="61">
        <v>571</v>
      </c>
      <c r="P43" s="62">
        <v>605</v>
      </c>
      <c r="Q43" s="61">
        <v>495</v>
      </c>
      <c r="R43" s="61">
        <v>11</v>
      </c>
      <c r="S43" s="62">
        <v>11</v>
      </c>
      <c r="T43" s="62">
        <v>55</v>
      </c>
      <c r="U43" s="62">
        <v>55</v>
      </c>
      <c r="V43" s="62">
        <v>0</v>
      </c>
      <c r="W43" s="62">
        <v>0</v>
      </c>
      <c r="X43" s="62">
        <v>0</v>
      </c>
      <c r="Y43" s="62">
        <v>0</v>
      </c>
      <c r="Z43" s="62">
        <v>4</v>
      </c>
      <c r="AA43" s="57">
        <v>308.75</v>
      </c>
      <c r="AB43" s="57">
        <v>247.125</v>
      </c>
      <c r="AC43" s="57">
        <v>2.75</v>
      </c>
      <c r="AD43" s="57">
        <v>51.625</v>
      </c>
      <c r="AE43" s="57">
        <v>0</v>
      </c>
      <c r="AF43" s="57">
        <v>0</v>
      </c>
      <c r="AG43" s="57">
        <v>610.25</v>
      </c>
      <c r="AH43" s="58">
        <v>0.98809523809523814</v>
      </c>
      <c r="AI43" s="58">
        <v>0.76157407407407407</v>
      </c>
      <c r="AJ43" s="58" t="s">
        <v>78</v>
      </c>
      <c r="AK43" s="58">
        <v>1</v>
      </c>
      <c r="AL43" s="58">
        <v>0.92694805194805197</v>
      </c>
      <c r="AM43" s="58">
        <v>0.81818181818181823</v>
      </c>
      <c r="AN43" s="58">
        <v>1</v>
      </c>
      <c r="AO43" s="58">
        <v>1</v>
      </c>
      <c r="AP43" s="58" t="s">
        <v>78</v>
      </c>
      <c r="AQ43" s="58" t="s">
        <v>78</v>
      </c>
    </row>
    <row r="44" spans="1:43" ht="75" x14ac:dyDescent="0.25">
      <c r="A44" s="51" t="str">
        <f t="shared" ref="A44:A56" si="1">IFERROR(VLOOKUP($E$5&amp;B44,Sites,4,FALSE),"")</f>
        <v/>
      </c>
      <c r="B44" s="65" t="s">
        <v>93</v>
      </c>
      <c r="C44" s="53" t="s">
        <v>132</v>
      </c>
      <c r="D44" s="54" t="s">
        <v>133</v>
      </c>
      <c r="E44" s="59"/>
      <c r="F44" s="56">
        <v>2635.5</v>
      </c>
      <c r="G44" s="61">
        <v>1990.5</v>
      </c>
      <c r="H44" s="61">
        <v>52.5</v>
      </c>
      <c r="I44" s="61">
        <v>81</v>
      </c>
      <c r="J44" s="61">
        <v>0</v>
      </c>
      <c r="K44" s="61">
        <v>0</v>
      </c>
      <c r="L44" s="61">
        <v>0</v>
      </c>
      <c r="M44" s="61">
        <v>0</v>
      </c>
      <c r="N44" s="61">
        <v>2079</v>
      </c>
      <c r="O44" s="61">
        <v>1694</v>
      </c>
      <c r="P44" s="62">
        <v>66</v>
      </c>
      <c r="Q44" s="61">
        <v>66</v>
      </c>
      <c r="R44" s="61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404</v>
      </c>
      <c r="AA44" s="57">
        <v>9.1200495049504955</v>
      </c>
      <c r="AB44" s="57">
        <v>0.36386138613861385</v>
      </c>
      <c r="AC44" s="57">
        <v>0</v>
      </c>
      <c r="AD44" s="57">
        <v>0</v>
      </c>
      <c r="AE44" s="57">
        <v>0</v>
      </c>
      <c r="AF44" s="57">
        <v>0</v>
      </c>
      <c r="AG44" s="57">
        <v>9.4839108910891081</v>
      </c>
      <c r="AH44" s="58">
        <v>0.755264655663062</v>
      </c>
      <c r="AI44" s="58">
        <v>1.5428571428571429</v>
      </c>
      <c r="AJ44" s="58" t="s">
        <v>78</v>
      </c>
      <c r="AK44" s="58" t="s">
        <v>78</v>
      </c>
      <c r="AL44" s="58">
        <v>0.81481481481481477</v>
      </c>
      <c r="AM44" s="58">
        <v>1</v>
      </c>
      <c r="AN44" s="58" t="s">
        <v>78</v>
      </c>
      <c r="AO44" s="58" t="s">
        <v>78</v>
      </c>
      <c r="AP44" s="58" t="s">
        <v>78</v>
      </c>
      <c r="AQ44" s="58" t="s">
        <v>78</v>
      </c>
    </row>
    <row r="45" spans="1:43" ht="75" x14ac:dyDescent="0.25">
      <c r="A45" s="51" t="str">
        <f t="shared" si="1"/>
        <v/>
      </c>
      <c r="B45" s="65" t="s">
        <v>134</v>
      </c>
      <c r="C45" s="53" t="s">
        <v>135</v>
      </c>
      <c r="D45" s="54" t="s">
        <v>136</v>
      </c>
      <c r="E45" s="59" t="s">
        <v>136</v>
      </c>
      <c r="F45" s="56">
        <v>1158</v>
      </c>
      <c r="G45" s="61">
        <v>1048</v>
      </c>
      <c r="H45" s="61">
        <v>1344</v>
      </c>
      <c r="I45" s="61">
        <v>1203</v>
      </c>
      <c r="J45" s="61">
        <v>0</v>
      </c>
      <c r="K45" s="61">
        <v>0</v>
      </c>
      <c r="L45" s="61">
        <v>0</v>
      </c>
      <c r="M45" s="61">
        <v>0</v>
      </c>
      <c r="N45" s="61">
        <v>1008</v>
      </c>
      <c r="O45" s="61">
        <v>996</v>
      </c>
      <c r="P45" s="62">
        <v>1008</v>
      </c>
      <c r="Q45" s="61">
        <v>984</v>
      </c>
      <c r="R45" s="61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713</v>
      </c>
      <c r="AA45" s="57">
        <v>2.8667601683029451</v>
      </c>
      <c r="AB45" s="57">
        <v>3.0673211781206171</v>
      </c>
      <c r="AC45" s="57">
        <v>0</v>
      </c>
      <c r="AD45" s="57">
        <v>0</v>
      </c>
      <c r="AE45" s="57">
        <v>0</v>
      </c>
      <c r="AF45" s="57">
        <v>0</v>
      </c>
      <c r="AG45" s="57">
        <v>5.9340813464235627</v>
      </c>
      <c r="AH45" s="58">
        <v>0.9050086355785838</v>
      </c>
      <c r="AI45" s="58">
        <v>0.8950892857142857</v>
      </c>
      <c r="AJ45" s="58" t="s">
        <v>78</v>
      </c>
      <c r="AK45" s="58" t="s">
        <v>78</v>
      </c>
      <c r="AL45" s="58">
        <v>0.98809523809523814</v>
      </c>
      <c r="AM45" s="58">
        <v>0.97619047619047616</v>
      </c>
      <c r="AN45" s="58" t="s">
        <v>78</v>
      </c>
      <c r="AO45" s="58" t="s">
        <v>78</v>
      </c>
      <c r="AP45" s="58" t="s">
        <v>78</v>
      </c>
      <c r="AQ45" s="58" t="s">
        <v>78</v>
      </c>
    </row>
    <row r="46" spans="1:43" ht="75" x14ac:dyDescent="0.25">
      <c r="A46" s="51" t="str">
        <f t="shared" si="1"/>
        <v/>
      </c>
      <c r="B46" s="65" t="s">
        <v>134</v>
      </c>
      <c r="C46" s="53" t="s">
        <v>137</v>
      </c>
      <c r="D46" s="54" t="s">
        <v>136</v>
      </c>
      <c r="E46" s="59" t="s">
        <v>136</v>
      </c>
      <c r="F46" s="56">
        <v>816</v>
      </c>
      <c r="G46" s="61">
        <v>827</v>
      </c>
      <c r="H46" s="61">
        <v>1344</v>
      </c>
      <c r="I46" s="61">
        <v>1608</v>
      </c>
      <c r="J46" s="61">
        <v>192</v>
      </c>
      <c r="K46" s="61">
        <v>192</v>
      </c>
      <c r="L46" s="61">
        <v>0</v>
      </c>
      <c r="M46" s="61">
        <v>0</v>
      </c>
      <c r="N46" s="61">
        <v>672</v>
      </c>
      <c r="O46" s="61">
        <v>708</v>
      </c>
      <c r="P46" s="62">
        <v>1008</v>
      </c>
      <c r="Q46" s="61">
        <v>1416</v>
      </c>
      <c r="R46" s="61">
        <v>24</v>
      </c>
      <c r="S46" s="62">
        <v>24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791</v>
      </c>
      <c r="AA46" s="57">
        <v>1.9405815423514539</v>
      </c>
      <c r="AB46" s="57">
        <v>3.8230088495575223</v>
      </c>
      <c r="AC46" s="57">
        <v>0.27307206068268014</v>
      </c>
      <c r="AD46" s="57">
        <v>0</v>
      </c>
      <c r="AE46" s="57">
        <v>0</v>
      </c>
      <c r="AF46" s="57">
        <v>0</v>
      </c>
      <c r="AG46" s="57">
        <v>6.0366624525916563</v>
      </c>
      <c r="AH46" s="58">
        <v>1.0134803921568627</v>
      </c>
      <c r="AI46" s="58">
        <v>1.1964285714285714</v>
      </c>
      <c r="AJ46" s="58">
        <v>1</v>
      </c>
      <c r="AK46" s="58" t="s">
        <v>78</v>
      </c>
      <c r="AL46" s="58">
        <v>1.0535714285714286</v>
      </c>
      <c r="AM46" s="58">
        <v>1.4047619047619047</v>
      </c>
      <c r="AN46" s="58">
        <v>1</v>
      </c>
      <c r="AO46" s="58" t="s">
        <v>78</v>
      </c>
      <c r="AP46" s="58" t="s">
        <v>78</v>
      </c>
      <c r="AQ46" s="58" t="s">
        <v>78</v>
      </c>
    </row>
    <row r="47" spans="1:43" ht="105" x14ac:dyDescent="0.25">
      <c r="A47" s="51" t="str">
        <f t="shared" si="1"/>
        <v/>
      </c>
      <c r="B47" s="65" t="s">
        <v>79</v>
      </c>
      <c r="C47" s="53" t="s">
        <v>138</v>
      </c>
      <c r="D47" s="54" t="s">
        <v>139</v>
      </c>
      <c r="E47" s="59" t="s">
        <v>140</v>
      </c>
      <c r="F47" s="56">
        <v>964.5</v>
      </c>
      <c r="G47" s="61">
        <v>830.5</v>
      </c>
      <c r="H47" s="61">
        <v>629</v>
      </c>
      <c r="I47" s="61">
        <v>578</v>
      </c>
      <c r="J47" s="61">
        <v>0</v>
      </c>
      <c r="K47" s="61">
        <v>0</v>
      </c>
      <c r="L47" s="61">
        <v>130.5</v>
      </c>
      <c r="M47" s="61">
        <v>94.5</v>
      </c>
      <c r="N47" s="61">
        <v>228</v>
      </c>
      <c r="O47" s="61">
        <v>228</v>
      </c>
      <c r="P47" s="62">
        <v>228</v>
      </c>
      <c r="Q47" s="61">
        <v>264</v>
      </c>
      <c r="R47" s="61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93</v>
      </c>
      <c r="AA47" s="57">
        <v>11.381720430107526</v>
      </c>
      <c r="AB47" s="57">
        <v>9.0537634408602159</v>
      </c>
      <c r="AC47" s="57">
        <v>0</v>
      </c>
      <c r="AD47" s="57">
        <v>1.0161290322580645</v>
      </c>
      <c r="AE47" s="57">
        <v>0</v>
      </c>
      <c r="AF47" s="57">
        <v>0</v>
      </c>
      <c r="AG47" s="57">
        <v>21.451612903225808</v>
      </c>
      <c r="AH47" s="58">
        <v>0.8610679108346293</v>
      </c>
      <c r="AI47" s="58">
        <v>0.91891891891891897</v>
      </c>
      <c r="AJ47" s="58" t="s">
        <v>78</v>
      </c>
      <c r="AK47" s="58">
        <v>0.72413793103448276</v>
      </c>
      <c r="AL47" s="58">
        <v>1</v>
      </c>
      <c r="AM47" s="58">
        <v>1.1578947368421053</v>
      </c>
      <c r="AN47" s="58" t="s">
        <v>78</v>
      </c>
      <c r="AO47" s="58" t="s">
        <v>78</v>
      </c>
      <c r="AP47" s="58" t="s">
        <v>78</v>
      </c>
      <c r="AQ47" s="58" t="s">
        <v>78</v>
      </c>
    </row>
    <row r="48" spans="1:43" ht="75" x14ac:dyDescent="0.25">
      <c r="A48" s="51" t="str">
        <f t="shared" si="1"/>
        <v/>
      </c>
      <c r="B48" s="65" t="s">
        <v>79</v>
      </c>
      <c r="C48" s="53" t="s">
        <v>141</v>
      </c>
      <c r="D48" s="54" t="s">
        <v>133</v>
      </c>
      <c r="E48" s="59" t="s">
        <v>133</v>
      </c>
      <c r="F48" s="56">
        <v>672</v>
      </c>
      <c r="G48" s="61">
        <v>672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616</v>
      </c>
      <c r="O48" s="61">
        <v>616</v>
      </c>
      <c r="P48" s="62">
        <v>0</v>
      </c>
      <c r="Q48" s="61">
        <v>0</v>
      </c>
      <c r="R48" s="61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114</v>
      </c>
      <c r="AA48" s="57">
        <v>11.298245614035087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11.298245614035087</v>
      </c>
      <c r="AH48" s="58">
        <v>1</v>
      </c>
      <c r="AI48" s="58" t="s">
        <v>78</v>
      </c>
      <c r="AJ48" s="58" t="s">
        <v>78</v>
      </c>
      <c r="AK48" s="58" t="s">
        <v>78</v>
      </c>
      <c r="AL48" s="58">
        <v>1</v>
      </c>
      <c r="AM48" s="58" t="s">
        <v>78</v>
      </c>
      <c r="AN48" s="58" t="s">
        <v>78</v>
      </c>
      <c r="AO48" s="58" t="s">
        <v>78</v>
      </c>
      <c r="AP48" s="58" t="s">
        <v>78</v>
      </c>
      <c r="AQ48" s="58" t="s">
        <v>78</v>
      </c>
    </row>
    <row r="49" spans="1:43" ht="75" x14ac:dyDescent="0.25">
      <c r="A49" s="51" t="str">
        <f t="shared" si="1"/>
        <v/>
      </c>
      <c r="B49" s="65" t="s">
        <v>79</v>
      </c>
      <c r="C49" s="53" t="s">
        <v>142</v>
      </c>
      <c r="D49" s="54" t="s">
        <v>92</v>
      </c>
      <c r="E49" s="59"/>
      <c r="F49" s="56">
        <v>780</v>
      </c>
      <c r="G49" s="61">
        <v>780</v>
      </c>
      <c r="H49" s="61">
        <v>728</v>
      </c>
      <c r="I49" s="61">
        <v>616</v>
      </c>
      <c r="J49" s="61">
        <v>0</v>
      </c>
      <c r="K49" s="61">
        <v>0</v>
      </c>
      <c r="L49" s="61">
        <v>0</v>
      </c>
      <c r="M49" s="61">
        <v>0</v>
      </c>
      <c r="N49" s="61">
        <v>616</v>
      </c>
      <c r="O49" s="61">
        <v>616</v>
      </c>
      <c r="P49" s="62">
        <v>616</v>
      </c>
      <c r="Q49" s="61">
        <v>616</v>
      </c>
      <c r="R49" s="61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306</v>
      </c>
      <c r="AA49" s="57">
        <v>4.5620915032679736</v>
      </c>
      <c r="AB49" s="57">
        <v>4.0261437908496731</v>
      </c>
      <c r="AC49" s="57">
        <v>0</v>
      </c>
      <c r="AD49" s="57">
        <v>0</v>
      </c>
      <c r="AE49" s="57">
        <v>0</v>
      </c>
      <c r="AF49" s="57">
        <v>0</v>
      </c>
      <c r="AG49" s="57">
        <v>8.5882352941176467</v>
      </c>
      <c r="AH49" s="58">
        <v>1</v>
      </c>
      <c r="AI49" s="58">
        <v>0.84615384615384615</v>
      </c>
      <c r="AJ49" s="58" t="s">
        <v>78</v>
      </c>
      <c r="AK49" s="58" t="s">
        <v>78</v>
      </c>
      <c r="AL49" s="58">
        <v>1</v>
      </c>
      <c r="AM49" s="58">
        <v>1</v>
      </c>
      <c r="AN49" s="58" t="s">
        <v>78</v>
      </c>
      <c r="AO49" s="58" t="s">
        <v>78</v>
      </c>
      <c r="AP49" s="58" t="s">
        <v>78</v>
      </c>
      <c r="AQ49" s="58" t="s">
        <v>78</v>
      </c>
    </row>
    <row r="50" spans="1:43" ht="90" x14ac:dyDescent="0.25">
      <c r="A50" s="51" t="str">
        <f t="shared" si="1"/>
        <v/>
      </c>
      <c r="B50" s="65" t="s">
        <v>93</v>
      </c>
      <c r="C50" s="53" t="s">
        <v>143</v>
      </c>
      <c r="D50" s="54" t="s">
        <v>139</v>
      </c>
      <c r="E50" s="59" t="s">
        <v>144</v>
      </c>
      <c r="F50" s="56"/>
      <c r="G50" s="61"/>
      <c r="H50" s="61"/>
      <c r="I50" s="61"/>
      <c r="J50" s="61"/>
      <c r="K50" s="61"/>
      <c r="L50" s="61"/>
      <c r="M50" s="61"/>
      <c r="N50" s="61"/>
      <c r="O50" s="61"/>
      <c r="P50" s="62"/>
      <c r="Q50" s="61"/>
      <c r="R50" s="61"/>
      <c r="S50" s="62"/>
      <c r="T50" s="62"/>
      <c r="U50" s="62"/>
      <c r="V50" s="62"/>
      <c r="W50" s="62"/>
      <c r="X50" s="62"/>
      <c r="Y50" s="62"/>
      <c r="Z50" s="62"/>
      <c r="AA50" s="57" t="s">
        <v>78</v>
      </c>
      <c r="AB50" s="57" t="s">
        <v>78</v>
      </c>
      <c r="AC50" s="57" t="s">
        <v>78</v>
      </c>
      <c r="AD50" s="57" t="s">
        <v>78</v>
      </c>
      <c r="AE50" s="57" t="s">
        <v>78</v>
      </c>
      <c r="AF50" s="57" t="s">
        <v>78</v>
      </c>
      <c r="AG50" s="57" t="s">
        <v>78</v>
      </c>
      <c r="AH50" s="58" t="s">
        <v>78</v>
      </c>
      <c r="AI50" s="58" t="s">
        <v>78</v>
      </c>
      <c r="AJ50" s="58" t="s">
        <v>78</v>
      </c>
      <c r="AK50" s="58" t="s">
        <v>78</v>
      </c>
      <c r="AL50" s="58" t="s">
        <v>78</v>
      </c>
      <c r="AM50" s="58" t="s">
        <v>78</v>
      </c>
      <c r="AN50" s="58" t="s">
        <v>78</v>
      </c>
      <c r="AO50" s="58" t="s">
        <v>78</v>
      </c>
      <c r="AP50" s="58" t="s">
        <v>78</v>
      </c>
      <c r="AQ50" s="58" t="s">
        <v>78</v>
      </c>
    </row>
    <row r="51" spans="1:43" ht="90" x14ac:dyDescent="0.25">
      <c r="A51" s="51" t="str">
        <f t="shared" si="1"/>
        <v/>
      </c>
      <c r="B51" s="65" t="s">
        <v>93</v>
      </c>
      <c r="C51" s="53" t="s">
        <v>145</v>
      </c>
      <c r="D51" s="54" t="s">
        <v>139</v>
      </c>
      <c r="E51" s="59" t="s">
        <v>144</v>
      </c>
      <c r="F51" s="56">
        <v>805</v>
      </c>
      <c r="G51" s="61">
        <v>780.5</v>
      </c>
      <c r="H51" s="61">
        <v>920</v>
      </c>
      <c r="I51" s="61">
        <v>808.5</v>
      </c>
      <c r="J51" s="61">
        <v>161</v>
      </c>
      <c r="K51" s="61">
        <v>138</v>
      </c>
      <c r="L51" s="61">
        <v>46</v>
      </c>
      <c r="M51" s="61">
        <v>46</v>
      </c>
      <c r="N51" s="61">
        <v>644</v>
      </c>
      <c r="O51" s="61">
        <v>644</v>
      </c>
      <c r="P51" s="62">
        <v>644</v>
      </c>
      <c r="Q51" s="61">
        <v>655.5</v>
      </c>
      <c r="R51" s="61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453</v>
      </c>
      <c r="AA51" s="57">
        <v>3.1445916114790289</v>
      </c>
      <c r="AB51" s="57">
        <v>3.2317880794701987</v>
      </c>
      <c r="AC51" s="57">
        <v>0.30463576158940397</v>
      </c>
      <c r="AD51" s="57">
        <v>0.10154525386313466</v>
      </c>
      <c r="AE51" s="57">
        <v>0</v>
      </c>
      <c r="AF51" s="57">
        <v>0</v>
      </c>
      <c r="AG51" s="57">
        <v>6.7825607064017657</v>
      </c>
      <c r="AH51" s="58">
        <v>0.9695652173913043</v>
      </c>
      <c r="AI51" s="58">
        <v>0.87880434782608696</v>
      </c>
      <c r="AJ51" s="58">
        <v>0.8571428571428571</v>
      </c>
      <c r="AK51" s="58">
        <v>1</v>
      </c>
      <c r="AL51" s="58">
        <v>1</v>
      </c>
      <c r="AM51" s="58">
        <v>1.0178571428571428</v>
      </c>
      <c r="AN51" s="58" t="s">
        <v>78</v>
      </c>
      <c r="AO51" s="58" t="s">
        <v>78</v>
      </c>
      <c r="AP51" s="58" t="s">
        <v>78</v>
      </c>
      <c r="AQ51" s="58" t="s">
        <v>78</v>
      </c>
    </row>
    <row r="52" spans="1:43" ht="90" x14ac:dyDescent="0.25">
      <c r="A52" s="51" t="str">
        <f t="shared" si="1"/>
        <v/>
      </c>
      <c r="B52" s="65" t="s">
        <v>79</v>
      </c>
      <c r="C52" s="53" t="s">
        <v>146</v>
      </c>
      <c r="D52" s="54" t="s">
        <v>81</v>
      </c>
      <c r="E52" s="59"/>
      <c r="F52" s="56">
        <v>822</v>
      </c>
      <c r="G52" s="61">
        <v>796.5</v>
      </c>
      <c r="H52" s="61">
        <v>1008</v>
      </c>
      <c r="I52" s="61">
        <v>966</v>
      </c>
      <c r="J52" s="61">
        <v>0</v>
      </c>
      <c r="K52" s="61">
        <v>0</v>
      </c>
      <c r="L52" s="61">
        <v>0</v>
      </c>
      <c r="M52" s="61">
        <v>0</v>
      </c>
      <c r="N52" s="61">
        <v>672</v>
      </c>
      <c r="O52" s="61">
        <v>672</v>
      </c>
      <c r="P52" s="62">
        <v>960</v>
      </c>
      <c r="Q52" s="61">
        <v>960</v>
      </c>
      <c r="R52" s="61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501</v>
      </c>
      <c r="AA52" s="57">
        <v>2.931137724550898</v>
      </c>
      <c r="AB52" s="57">
        <v>3.8443113772455089</v>
      </c>
      <c r="AC52" s="57">
        <v>0</v>
      </c>
      <c r="AD52" s="57">
        <v>0</v>
      </c>
      <c r="AE52" s="57">
        <v>0</v>
      </c>
      <c r="AF52" s="57">
        <v>0</v>
      </c>
      <c r="AG52" s="57">
        <v>6.7754491017964069</v>
      </c>
      <c r="AH52" s="58">
        <v>0.96897810218978098</v>
      </c>
      <c r="AI52" s="58">
        <v>0.95833333333333337</v>
      </c>
      <c r="AJ52" s="58" t="s">
        <v>78</v>
      </c>
      <c r="AK52" s="58" t="s">
        <v>78</v>
      </c>
      <c r="AL52" s="58">
        <v>1</v>
      </c>
      <c r="AM52" s="58">
        <v>1</v>
      </c>
      <c r="AN52" s="58" t="s">
        <v>78</v>
      </c>
      <c r="AO52" s="58" t="s">
        <v>78</v>
      </c>
      <c r="AP52" s="58" t="s">
        <v>78</v>
      </c>
      <c r="AQ52" s="58" t="s">
        <v>78</v>
      </c>
    </row>
    <row r="53" spans="1:43" ht="90" x14ac:dyDescent="0.25">
      <c r="A53" s="51" t="str">
        <f t="shared" si="1"/>
        <v/>
      </c>
      <c r="B53" s="65" t="s">
        <v>93</v>
      </c>
      <c r="C53" s="53" t="s">
        <v>147</v>
      </c>
      <c r="D53" s="54" t="s">
        <v>119</v>
      </c>
      <c r="E53" s="59" t="s">
        <v>119</v>
      </c>
      <c r="F53" s="56">
        <v>1008</v>
      </c>
      <c r="G53" s="61">
        <v>1200</v>
      </c>
      <c r="H53" s="61">
        <v>1222</v>
      </c>
      <c r="I53" s="61">
        <v>1104</v>
      </c>
      <c r="J53" s="61">
        <v>336</v>
      </c>
      <c r="K53" s="61">
        <v>96</v>
      </c>
      <c r="L53" s="61">
        <v>132</v>
      </c>
      <c r="M53" s="61">
        <v>132</v>
      </c>
      <c r="N53" s="61">
        <v>1008</v>
      </c>
      <c r="O53" s="61">
        <v>1212</v>
      </c>
      <c r="P53" s="62">
        <v>1248</v>
      </c>
      <c r="Q53" s="61">
        <v>1260</v>
      </c>
      <c r="R53" s="61">
        <v>336</v>
      </c>
      <c r="S53" s="62">
        <v>84</v>
      </c>
      <c r="T53" s="62">
        <v>96</v>
      </c>
      <c r="U53" s="62">
        <v>96</v>
      </c>
      <c r="V53" s="62">
        <v>0</v>
      </c>
      <c r="W53" s="62">
        <v>0</v>
      </c>
      <c r="X53" s="62">
        <v>0</v>
      </c>
      <c r="Y53" s="62">
        <v>0</v>
      </c>
      <c r="Z53" s="62">
        <v>749</v>
      </c>
      <c r="AA53" s="57">
        <v>3.2202937249666221</v>
      </c>
      <c r="AB53" s="57">
        <v>3.1562082777036049</v>
      </c>
      <c r="AC53" s="57">
        <v>0.24032042723631508</v>
      </c>
      <c r="AD53" s="57">
        <v>0.30440587449933243</v>
      </c>
      <c r="AE53" s="57">
        <v>0</v>
      </c>
      <c r="AF53" s="57">
        <v>0</v>
      </c>
      <c r="AG53" s="57">
        <v>6.9212283044058749</v>
      </c>
      <c r="AH53" s="58">
        <v>1.1904761904761905</v>
      </c>
      <c r="AI53" s="58">
        <v>0.90343698854337151</v>
      </c>
      <c r="AJ53" s="58">
        <v>0.2857142857142857</v>
      </c>
      <c r="AK53" s="58">
        <v>1</v>
      </c>
      <c r="AL53" s="58">
        <v>1.2023809523809523</v>
      </c>
      <c r="AM53" s="58">
        <v>1.0096153846153846</v>
      </c>
      <c r="AN53" s="58">
        <v>0.25</v>
      </c>
      <c r="AO53" s="58">
        <v>1</v>
      </c>
      <c r="AP53" s="58" t="s">
        <v>78</v>
      </c>
      <c r="AQ53" s="58" t="s">
        <v>78</v>
      </c>
    </row>
    <row r="54" spans="1:43" ht="90" x14ac:dyDescent="0.25">
      <c r="A54" s="51" t="str">
        <f t="shared" si="1"/>
        <v/>
      </c>
      <c r="B54" s="65" t="s">
        <v>93</v>
      </c>
      <c r="C54" s="53" t="s">
        <v>148</v>
      </c>
      <c r="D54" s="54" t="s">
        <v>81</v>
      </c>
      <c r="E54" s="59" t="s">
        <v>81</v>
      </c>
      <c r="F54" s="56">
        <v>672</v>
      </c>
      <c r="G54" s="61">
        <v>682</v>
      </c>
      <c r="H54" s="61">
        <v>1008</v>
      </c>
      <c r="I54" s="61">
        <v>866.5</v>
      </c>
      <c r="J54" s="61">
        <v>0</v>
      </c>
      <c r="K54" s="61">
        <v>0</v>
      </c>
      <c r="L54" s="61">
        <v>0</v>
      </c>
      <c r="M54" s="61">
        <v>0</v>
      </c>
      <c r="N54" s="61">
        <v>672</v>
      </c>
      <c r="O54" s="61">
        <v>672</v>
      </c>
      <c r="P54" s="62">
        <v>1008</v>
      </c>
      <c r="Q54" s="61">
        <v>948</v>
      </c>
      <c r="R54" s="61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476</v>
      </c>
      <c r="AA54" s="57">
        <v>2.8445378151260505</v>
      </c>
      <c r="AB54" s="57">
        <v>3.8119747899159662</v>
      </c>
      <c r="AC54" s="57">
        <v>0</v>
      </c>
      <c r="AD54" s="57">
        <v>0</v>
      </c>
      <c r="AE54" s="57">
        <v>0</v>
      </c>
      <c r="AF54" s="57">
        <v>0</v>
      </c>
      <c r="AG54" s="57">
        <v>6.6565126050420167</v>
      </c>
      <c r="AH54" s="58">
        <v>1.0148809523809523</v>
      </c>
      <c r="AI54" s="58">
        <v>0.85962301587301593</v>
      </c>
      <c r="AJ54" s="58" t="s">
        <v>78</v>
      </c>
      <c r="AK54" s="58" t="s">
        <v>78</v>
      </c>
      <c r="AL54" s="58">
        <v>1</v>
      </c>
      <c r="AM54" s="58">
        <v>0.94047619047619047</v>
      </c>
      <c r="AN54" s="58" t="s">
        <v>78</v>
      </c>
      <c r="AO54" s="58" t="s">
        <v>78</v>
      </c>
      <c r="AP54" s="58" t="s">
        <v>78</v>
      </c>
      <c r="AQ54" s="58" t="s">
        <v>78</v>
      </c>
    </row>
    <row r="55" spans="1:43" ht="90" x14ac:dyDescent="0.25">
      <c r="A55" s="51" t="str">
        <f t="shared" si="1"/>
        <v/>
      </c>
      <c r="B55" s="65" t="s">
        <v>93</v>
      </c>
      <c r="C55" s="53" t="s">
        <v>149</v>
      </c>
      <c r="D55" s="54" t="s">
        <v>102</v>
      </c>
      <c r="E55" s="59" t="s">
        <v>103</v>
      </c>
      <c r="F55" s="56">
        <v>1176</v>
      </c>
      <c r="G55" s="61">
        <v>1237</v>
      </c>
      <c r="H55" s="61">
        <v>966</v>
      </c>
      <c r="I55" s="61">
        <v>884.5</v>
      </c>
      <c r="J55" s="61">
        <v>0</v>
      </c>
      <c r="K55" s="61">
        <v>0</v>
      </c>
      <c r="L55" s="61">
        <v>0</v>
      </c>
      <c r="M55" s="61">
        <v>0</v>
      </c>
      <c r="N55" s="61">
        <v>644</v>
      </c>
      <c r="O55" s="61">
        <v>644</v>
      </c>
      <c r="P55" s="62">
        <v>644</v>
      </c>
      <c r="Q55" s="61">
        <v>655.5</v>
      </c>
      <c r="R55" s="61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623</v>
      </c>
      <c r="AA55" s="57">
        <v>3.0192616372391652</v>
      </c>
      <c r="AB55" s="57">
        <v>2.4719101123595504</v>
      </c>
      <c r="AC55" s="57">
        <v>0</v>
      </c>
      <c r="AD55" s="57">
        <v>0</v>
      </c>
      <c r="AE55" s="57">
        <v>0</v>
      </c>
      <c r="AF55" s="57">
        <v>0</v>
      </c>
      <c r="AG55" s="57">
        <v>5.491171749598716</v>
      </c>
      <c r="AH55" s="58">
        <v>1.0518707482993197</v>
      </c>
      <c r="AI55" s="58">
        <v>0.91563146997929612</v>
      </c>
      <c r="AJ55" s="58" t="s">
        <v>78</v>
      </c>
      <c r="AK55" s="58" t="s">
        <v>78</v>
      </c>
      <c r="AL55" s="58">
        <v>1</v>
      </c>
      <c r="AM55" s="58">
        <v>1.0178571428571428</v>
      </c>
      <c r="AN55" s="58" t="s">
        <v>78</v>
      </c>
      <c r="AO55" s="58" t="s">
        <v>78</v>
      </c>
      <c r="AP55" s="58" t="s">
        <v>78</v>
      </c>
      <c r="AQ55" s="58" t="s">
        <v>78</v>
      </c>
    </row>
    <row r="56" spans="1:43" ht="105" x14ac:dyDescent="0.25">
      <c r="A56" s="51" t="str">
        <f t="shared" si="1"/>
        <v/>
      </c>
      <c r="B56" s="65" t="s">
        <v>93</v>
      </c>
      <c r="C56" s="53" t="s">
        <v>150</v>
      </c>
      <c r="D56" s="54" t="s">
        <v>140</v>
      </c>
      <c r="E56" s="59"/>
      <c r="F56" s="56">
        <v>672</v>
      </c>
      <c r="G56" s="61">
        <v>672</v>
      </c>
      <c r="H56" s="61">
        <v>372</v>
      </c>
      <c r="I56" s="61">
        <v>348</v>
      </c>
      <c r="J56" s="61">
        <v>0</v>
      </c>
      <c r="K56" s="61">
        <v>0</v>
      </c>
      <c r="L56" s="61">
        <v>0</v>
      </c>
      <c r="M56" s="61">
        <v>0</v>
      </c>
      <c r="N56" s="61">
        <v>672</v>
      </c>
      <c r="O56" s="61">
        <v>672</v>
      </c>
      <c r="P56" s="62">
        <v>336</v>
      </c>
      <c r="Q56" s="61">
        <v>336</v>
      </c>
      <c r="R56" s="61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185</v>
      </c>
      <c r="AA56" s="57">
        <v>7.2648648648648653</v>
      </c>
      <c r="AB56" s="57">
        <v>3.6972972972972973</v>
      </c>
      <c r="AC56" s="57">
        <v>0</v>
      </c>
      <c r="AD56" s="57">
        <v>0</v>
      </c>
      <c r="AE56" s="57">
        <v>0</v>
      </c>
      <c r="AF56" s="57">
        <v>0</v>
      </c>
      <c r="AG56" s="57">
        <v>10.962162162162162</v>
      </c>
      <c r="AH56" s="58">
        <v>1</v>
      </c>
      <c r="AI56" s="58">
        <v>0.93548387096774188</v>
      </c>
      <c r="AJ56" s="58" t="s">
        <v>78</v>
      </c>
      <c r="AK56" s="58" t="s">
        <v>78</v>
      </c>
      <c r="AL56" s="58">
        <v>1</v>
      </c>
      <c r="AM56" s="58">
        <v>1</v>
      </c>
      <c r="AN56" s="58" t="s">
        <v>78</v>
      </c>
      <c r="AO56" s="58" t="s">
        <v>78</v>
      </c>
      <c r="AP56" s="58" t="s">
        <v>78</v>
      </c>
      <c r="AQ56" s="58" t="s">
        <v>78</v>
      </c>
    </row>
  </sheetData>
  <mergeCells count="45">
    <mergeCell ref="AQ8:AQ9"/>
    <mergeCell ref="AK8:AK9"/>
    <mergeCell ref="AL8:AL9"/>
    <mergeCell ref="AM8:AM9"/>
    <mergeCell ref="AN8:AN9"/>
    <mergeCell ref="AO8:AO9"/>
    <mergeCell ref="AP8:AP9"/>
    <mergeCell ref="AE8:AE9"/>
    <mergeCell ref="AF8:AF9"/>
    <mergeCell ref="AG8:AG9"/>
    <mergeCell ref="AH8:AH9"/>
    <mergeCell ref="AI8:AI9"/>
    <mergeCell ref="AJ8:AJ9"/>
    <mergeCell ref="V8:W8"/>
    <mergeCell ref="X8:Y8"/>
    <mergeCell ref="AA8:AA9"/>
    <mergeCell ref="AB8:AB9"/>
    <mergeCell ref="AC8:AC9"/>
    <mergeCell ref="AD8:AD9"/>
    <mergeCell ref="AH7:AK7"/>
    <mergeCell ref="AL7:AO7"/>
    <mergeCell ref="AP7:AQ7"/>
    <mergeCell ref="A8:B8"/>
    <mergeCell ref="C8:C9"/>
    <mergeCell ref="D8:E8"/>
    <mergeCell ref="F8:G8"/>
    <mergeCell ref="H8:I8"/>
    <mergeCell ref="J8:K8"/>
    <mergeCell ref="L8:M8"/>
    <mergeCell ref="A7:B7"/>
    <mergeCell ref="F7:M7"/>
    <mergeCell ref="N7:U7"/>
    <mergeCell ref="V7:Y7"/>
    <mergeCell ref="Z7:Z9"/>
    <mergeCell ref="AA7:AG7"/>
    <mergeCell ref="N8:O8"/>
    <mergeCell ref="P8:Q8"/>
    <mergeCell ref="R8:S8"/>
    <mergeCell ref="T8:U8"/>
    <mergeCell ref="C1:G1"/>
    <mergeCell ref="C3:O3"/>
    <mergeCell ref="C4:O4"/>
    <mergeCell ref="C5:O5"/>
    <mergeCell ref="A6:B6"/>
    <mergeCell ref="C6:O6"/>
  </mergeCells>
  <conditionalFormatting sqref="A6:B6">
    <cfRule type="cellIs" dxfId="11" priority="4" stopIfTrue="1" operator="equal">
      <formula>"At least one Hospital Site Name enetered is not recognised"</formula>
    </cfRule>
  </conditionalFormatting>
  <conditionalFormatting sqref="A7:B7">
    <cfRule type="cellIs" dxfId="9" priority="5" stopIfTrue="1" operator="equal">
      <formula>"Trust is not responsible for at least 1 site"</formula>
    </cfRule>
  </conditionalFormatting>
  <conditionalFormatting sqref="C6:C7">
    <cfRule type="cellIs" dxfId="7" priority="6" stopIfTrue="1" operator="equal">
      <formula>"Data not complete for all rows"</formula>
    </cfRule>
  </conditionalFormatting>
  <conditionalFormatting sqref="V11:Y11">
    <cfRule type="expression" dxfId="5" priority="3">
      <formula>$J$626=1</formula>
    </cfRule>
  </conditionalFormatting>
  <conditionalFormatting sqref="Z7">
    <cfRule type="expression" dxfId="3" priority="2" stopIfTrue="1">
      <formula>#REF!="N"</formula>
    </cfRule>
  </conditionalFormatting>
  <conditionalFormatting sqref="V13:Y56">
    <cfRule type="expression" dxfId="1" priority="1">
      <formula>$J$625=1</formula>
    </cfRule>
  </conditionalFormatting>
  <dataValidations count="2">
    <dataValidation type="decimal" operator="greaterThanOrEqual" allowBlank="1" showInputMessage="1" showErrorMessage="1" sqref="F12:Z56">
      <formula1>0</formula1>
    </dataValidation>
    <dataValidation type="list" allowBlank="1" showInputMessage="1" showErrorMessage="1" sqref="D12:E56">
      <formula1>Specialties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ROW()),[1]Wards!#REF!,0) &amp; ":F" &amp; (MATCH(INDIRECT("D" &amp; ROW()),[1]Wards!#REF!,0) + COUNTIF([1]Wards!#REF!,INDIRECT("D" &amp; ROW()))-1))</xm:f>
          </x14:formula1>
          <xm:sqref>C12:C56</xm:sqref>
        </x14:dataValidation>
        <x14:dataValidation type="list" allowBlank="1" showInputMessage="1" showErrorMessage="1">
          <x14:formula1>
            <xm:f>INDIRECT("'Reference Data'!" &amp; '[1]Reference Data'!#REF!)</xm:f>
          </x14:formula1>
          <xm:sqref>B12:B56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DBTH NHS 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Clarke</dc:creator>
  <cp:lastModifiedBy>Kirsty Clarke</cp:lastModifiedBy>
  <dcterms:created xsi:type="dcterms:W3CDTF">2023-03-13T10:51:38Z</dcterms:created>
  <dcterms:modified xsi:type="dcterms:W3CDTF">2023-03-13T10:53:11Z</dcterms:modified>
</cp:coreProperties>
</file>