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D4B084E3-39A2-405E-85D0-2F34ADB43718}" xr6:coauthVersionLast="47" xr6:coauthVersionMax="47" xr10:uidLastSave="{00000000-0000-0000-0000-000000000000}"/>
  <bookViews>
    <workbookView xWindow="-108" yWindow="-108" windowWidth="23256" windowHeight="12576" xr2:uid="{65097F79-8A02-4272-875B-519AFA0A07B0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V15" i="1"/>
  <c r="N15" i="1"/>
  <c r="M15" i="1"/>
  <c r="AB15" i="1"/>
  <c r="T15" i="1"/>
  <c r="L15" i="1"/>
  <c r="Z15" i="1"/>
  <c r="R15" i="1"/>
  <c r="I15" i="1"/>
  <c r="U15" i="1"/>
  <c r="AA15" i="1"/>
  <c r="S15" i="1"/>
  <c r="K15" i="1"/>
  <c r="Y15" i="1"/>
  <c r="J15" i="1"/>
  <c r="Q15" i="1"/>
  <c r="X15" i="1"/>
  <c r="P15" i="1"/>
  <c r="H15" i="1"/>
  <c r="W15" i="1"/>
  <c r="O15" i="1"/>
  <c r="C65" i="1" l="1"/>
  <c r="C32" i="1"/>
  <c r="C61" i="1"/>
  <c r="C56" i="1"/>
  <c r="C22" i="1"/>
  <c r="C43" i="1"/>
  <c r="C26" i="1"/>
  <c r="C57" i="1"/>
  <c r="C16" i="1"/>
  <c r="C53" i="1"/>
  <c r="C40" i="1"/>
  <c r="C52" i="1"/>
  <c r="C35" i="1"/>
  <c r="C18" i="1"/>
  <c r="C63" i="1"/>
  <c r="C45" i="1"/>
  <c r="C24" i="1"/>
  <c r="C27" i="1"/>
  <c r="C33" i="1"/>
  <c r="C29" i="1"/>
  <c r="C54" i="1"/>
  <c r="C49" i="1"/>
  <c r="C44" i="1"/>
  <c r="C19" i="1"/>
  <c r="C41" i="1"/>
  <c r="C55" i="1"/>
  <c r="C62" i="1"/>
  <c r="C58" i="1"/>
  <c r="C25" i="1"/>
  <c r="C39" i="1"/>
  <c r="C21" i="1"/>
  <c r="C46" i="1"/>
  <c r="C60" i="1"/>
  <c r="C50" i="1"/>
  <c r="C17" i="1"/>
  <c r="C31" i="1"/>
  <c r="C36" i="1"/>
  <c r="C38" i="1"/>
  <c r="C59" i="1"/>
  <c r="C42" i="1"/>
  <c r="C48" i="1"/>
  <c r="C23" i="1"/>
  <c r="C64" i="1"/>
  <c r="C30" i="1"/>
  <c r="C51" i="1"/>
  <c r="C34" i="1"/>
  <c r="C37" i="1"/>
  <c r="C28" i="1"/>
  <c r="C47" i="1"/>
  <c r="C20" i="1"/>
  <c r="E10" i="1" l="1"/>
</calcChain>
</file>

<file path=xl/sharedStrings.xml><?xml version="1.0" encoding="utf-8"?>
<sst xmlns="http://schemas.openxmlformats.org/spreadsheetml/2006/main" count="611" uniqueCount="153">
  <si>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</si>
  <si>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</si>
  <si>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</si>
  <si>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</si>
  <si>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</si>
  <si>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</si>
  <si>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</si>
  <si>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</si>
  <si>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</si>
  <si>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</si>
  <si>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</si>
  <si>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</si>
  <si>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</si>
  <si>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</si>
  <si>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</si>
  <si>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</si>
  <si>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</si>
  <si>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</si>
  <si>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</si>
  <si>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</si>
  <si>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</si>
  <si>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</si>
  <si>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</si>
  <si>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</si>
  <si>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</si>
  <si>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</si>
  <si>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</si>
  <si>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</si>
  <si>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</si>
  <si>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</si>
  <si>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</si>
  <si>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</si>
  <si>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</si>
  <si>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</si>
  <si>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</si>
  <si>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</si>
  <si>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</si>
  <si>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</si>
  <si>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</si>
  <si>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</si>
  <si>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</si>
  <si>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</si>
  <si>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</si>
  <si>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</si>
  <si>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</si>
  <si>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</si>
  <si>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</si>
  <si>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</si>
  <si>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</si>
  <si>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</si>
  <si>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</si>
  <si>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</si>
  <si>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</si>
  <si>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</si>
  <si>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</si>
  <si>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</si>
  <si>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</si>
  <si>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</si>
  <si>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</si>
  <si>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</si>
  <si>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</si>
  <si>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</si>
  <si>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</si>
  <si>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</si>
  <si>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</si>
  <si>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</si>
  <si>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</si>
  <si>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</si>
  <si>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</si>
  <si>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</si>
  <si>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</si>
  <si>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</si>
  <si>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</si>
  <si>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</si>
  <si>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</si>
  <si>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</si>
  <si>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</si>
  <si>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</si>
  <si>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</si>
  <si>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</si>
  <si>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</si>
  <si>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</si>
  <si>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 - STANDARD</t>
  </si>
  <si>
    <t>DCC (Bassetlaw)</t>
  </si>
  <si>
    <t>192 - CRITICAL CARE MEDICINE - STANDARD</t>
  </si>
  <si>
    <t>Ward A4</t>
  </si>
  <si>
    <t>Ward B5</t>
  </si>
  <si>
    <t>110 - TRAUMA &amp; ORTHOPAEDICS - STANDARD</t>
  </si>
  <si>
    <t>Ward C1</t>
  </si>
  <si>
    <t>340 - RESPIRATORY MEDICINE - STANDARD</t>
  </si>
  <si>
    <t>Ward CCU / C2</t>
  </si>
  <si>
    <t>320 - CARDIOLOGY - STANDARD</t>
  </si>
  <si>
    <t>Ward A2L</t>
  </si>
  <si>
    <t>501 - OBSTETRICS - STANDARD</t>
  </si>
  <si>
    <t>DONCASTER ROYAL INFIRMARY</t>
  </si>
  <si>
    <t>CCU (DRI)</t>
  </si>
  <si>
    <t>DCC (Doncaster)</t>
  </si>
  <si>
    <t>Kestrel / Kingfisher Ward</t>
  </si>
  <si>
    <t>430 - GERIATRIC MEDICINE - STANDARD</t>
  </si>
  <si>
    <t>Mallard Ward</t>
  </si>
  <si>
    <t>AMU</t>
  </si>
  <si>
    <t>Ward 25</t>
  </si>
  <si>
    <t>SAW</t>
  </si>
  <si>
    <t>100 - GENERAL SURGERY - STANDARD</t>
  </si>
  <si>
    <t>101 - UROLOGY - STANDARD</t>
  </si>
  <si>
    <t>St Leger Ward</t>
  </si>
  <si>
    <t>Stirling Ward</t>
  </si>
  <si>
    <t>Ward 1 / 3</t>
  </si>
  <si>
    <t>Ward 16</t>
  </si>
  <si>
    <t>328 - STROKE MEDICINE - STANDARD</t>
  </si>
  <si>
    <t>Ward 17</t>
  </si>
  <si>
    <t>307 - DIABETIC MEDICINE - STANDARD</t>
  </si>
  <si>
    <t>Haematology Unit</t>
  </si>
  <si>
    <t>303 - CLINICAL HAEMATOLOGY - STANDARD</t>
  </si>
  <si>
    <t>Ward 26-Surgical unit</t>
  </si>
  <si>
    <t>Ward 24</t>
  </si>
  <si>
    <t>301 - GASTROENTEROLOGY - STANDARD</t>
  </si>
  <si>
    <t>Ward 20</t>
  </si>
  <si>
    <t>Ward 32</t>
  </si>
  <si>
    <t>361 - NEPHROLOGY - RISK MANAGED</t>
  </si>
  <si>
    <t>300 - GENERAL MEDICINE - RISK MANAGED</t>
  </si>
  <si>
    <t>Ward G5</t>
  </si>
  <si>
    <t>502 - GYNAECOLOGY - STANDARD</t>
  </si>
  <si>
    <t>103 - BREAST SURGERY - STANDARD</t>
  </si>
  <si>
    <t>Ward S11</t>
  </si>
  <si>
    <t>Ward S12</t>
  </si>
  <si>
    <t>120 - ENT - STANDARD</t>
  </si>
  <si>
    <t>Ward M1</t>
  </si>
  <si>
    <t>Ward M2</t>
  </si>
  <si>
    <t>CDS</t>
  </si>
  <si>
    <t>CHW</t>
  </si>
  <si>
    <t>420 - PAEDIATRICS - STANDARD</t>
  </si>
  <si>
    <t xml:space="preserve">CHOU </t>
  </si>
  <si>
    <t>Ward M8</t>
  </si>
  <si>
    <t>422 - NEONATOLOGY - STANDARD</t>
  </si>
  <si>
    <t>MONTAGU HOSPITAL</t>
  </si>
  <si>
    <t>RHB2 (Adwick)</t>
  </si>
  <si>
    <t>314 - REHABILITATION - STANDARD</t>
  </si>
  <si>
    <t>RHB1 (Wentworth)</t>
  </si>
  <si>
    <t>Ward B6</t>
  </si>
  <si>
    <t>100 - GENERAL SURGERY - PROTECTED</t>
  </si>
  <si>
    <t>110 - TRAUMA &amp; ORTHOPAEDICS - PROTECTED</t>
  </si>
  <si>
    <t>SCBU</t>
  </si>
  <si>
    <t>Ward A2</t>
  </si>
  <si>
    <t>Elective surgery</t>
  </si>
  <si>
    <t>101 - UROLOGY - PROTECTED</t>
  </si>
  <si>
    <t>Ward S10</t>
  </si>
  <si>
    <t>Ward A5</t>
  </si>
  <si>
    <t>Ward 21</t>
  </si>
  <si>
    <t>Ward 22</t>
  </si>
  <si>
    <t>Ward 19</t>
  </si>
  <si>
    <t>Orthopaedic Elective Modular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</si>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</sst>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66BBB981-9B78-43C8-B53E-61171619417B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a.smith3\AppData\Local\Microsoft\Windows\INetCache\Content.Outlook\29X3AU2R\April%202023%20Nurse_staffing_return_2022-23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3"/>
      <sheetData sheetId="4"/>
      <sheetData sheetId="5"/>
      <sheetData sheetId="6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</sheetData>
      <sheetData sheetId="7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>Registered Nursing Associates Avg Night Fill rate not between 80 and 150%</v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>Registered Nurses/Midwives Avg Night Fill rate &gt; 100%</v>
          </cell>
          <cell r="J16" t="str">
            <v>Non-Registered Nurses/Midwives Avg Night Fill rate &gt;100%</v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>Registered Nurses/Midwives Avg Day Fill rate &gt; 100%</v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>Non-Registered Nurses/Midwives Avg Day Fill rate &gt; 100%</v>
          </cell>
          <cell r="G21" t="str">
            <v/>
          </cell>
          <cell r="H21" t="str">
            <v/>
          </cell>
          <cell r="I21" t="str">
            <v/>
          </cell>
          <cell r="J21" t="str">
            <v>Non-Registered Nurses/Midwives Avg Night Fill rate &gt;100%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>Non-Registered Nurses/Midwives Avg Day Fill rate &gt; 100%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/>
          </cell>
          <cell r="J24" t="str">
            <v>Non-Registered Nurses/Midwives Avg Night Fill rate &gt;100%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>Non-Registered Nurses/Midwives Avg Day Fill rate &gt; 100%</v>
          </cell>
          <cell r="G26" t="str">
            <v/>
          </cell>
          <cell r="H26" t="str">
            <v/>
          </cell>
          <cell r="I26" t="str">
            <v/>
          </cell>
          <cell r="J26" t="str">
            <v>Non-Registered Nurses/Midwives Avg Night Fill rate &gt;100%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>Non-Registered Nurses/Midwives Avg Day Fill rate &gt; 100%</v>
          </cell>
          <cell r="G27" t="str">
            <v/>
          </cell>
          <cell r="H27" t="str">
            <v/>
          </cell>
          <cell r="I27" t="str">
            <v/>
          </cell>
          <cell r="J27" t="str">
            <v>Non-Registered Nurses/Midwives Avg Night Fill rate &gt;100%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/>
          </cell>
          <cell r="J28" t="str">
            <v>Non-Registered Nurses/Midwives Avg Night Fill rate &gt;100%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>Non-Registered Nurses/Midwives Avg Night Fill rate &gt;100%</v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>Non-Registered Nurses/Midwives Avg Day Fill rate &gt; 100%</v>
          </cell>
          <cell r="G31" t="str">
            <v/>
          </cell>
          <cell r="H31" t="str">
            <v/>
          </cell>
          <cell r="I31" t="str">
            <v/>
          </cell>
          <cell r="J31" t="str">
            <v>Non-Registered Nurses/Midwives Avg Night Fill rate &gt;100%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>Non-Registered Nurses/Midwives Avg Night Fill rate &gt;100%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>Non-Registered Nurses/Midwives Avg Night Fill rate &gt;100%</v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>Non-Registered Nurses/Midwives Avg Day Fill rate &gt; 100%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>Non-Registered Nurses/Midwives Avg Day Fill rate &gt; 100%</v>
          </cell>
          <cell r="G38" t="str">
            <v/>
          </cell>
          <cell r="H38" t="str">
            <v/>
          </cell>
          <cell r="I38" t="str">
            <v/>
          </cell>
          <cell r="J38" t="str">
            <v>Non-Registered Nurses/Midwives Avg Night Fill rate &gt;100%</v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>Registered Nurses/Midwives Avg Day Fill rate &gt; 100%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>Non-Registered Nurses/Midwives Avg Night Fill rate &gt;100%</v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>Non-Registered Nurses/Midwives Avg Day Fill rate &gt; 100%</v>
          </cell>
          <cell r="G40" t="str">
            <v/>
          </cell>
          <cell r="H40" t="str">
            <v/>
          </cell>
          <cell r="I40" t="str">
            <v/>
          </cell>
          <cell r="J40" t="str">
            <v>Non-Registered Nurses/Midwives Avg Night Fill rate &gt;100%</v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>Planned hours aren't greater than zero</v>
          </cell>
          <cell r="P42" t="str">
            <v>Actual hours aren't greater than zero</v>
          </cell>
          <cell r="Q42" t="str">
            <v>Actual hours are under 1448</v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>Planned hours aren't greater than zero</v>
          </cell>
          <cell r="P45" t="str">
            <v>Actual hours aren't greater than zero</v>
          </cell>
          <cell r="Q45" t="str">
            <v>Actual hours are under 1448</v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>Registered Nurses/Midwives Avg Day Fill rate &gt; 100%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>Non-Registered Nurses/Midwives Avg Day Fill rate &gt; 100%</v>
          </cell>
          <cell r="G48" t="str">
            <v/>
          </cell>
          <cell r="H48" t="str">
            <v/>
          </cell>
          <cell r="I48" t="str">
            <v/>
          </cell>
          <cell r="J48" t="str">
            <v>Non-Registered Nurses/Midwives Avg Night Fill rate &gt;100%</v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>Actual hours are under 1448</v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>Non-Registered Nurses/Midwives Avg Day Fill rate &gt; 100%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>Planned hours aren't greater than zero</v>
          </cell>
          <cell r="P52" t="str">
            <v>Actual hours aren't greater than zero</v>
          </cell>
          <cell r="Q52" t="str">
            <v>Actual hours are under 1448</v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>Non-Registered Nurses/Midwives Avg Night Fill rate &gt;100%</v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>Registered Nurses/Midwives Avg Night Fill rate &gt; 100%</v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>Registered Nurses/Midwives Avg Day Fill rate &gt; 100%</v>
          </cell>
          <cell r="F56" t="str">
            <v>Non-Registered Nurses/Midwives Avg Day Fill rate &gt; 100%</v>
          </cell>
          <cell r="G56" t="str">
            <v/>
          </cell>
          <cell r="H56" t="str">
            <v/>
          </cell>
          <cell r="I56" t="str">
            <v/>
          </cell>
          <cell r="J56" t="str">
            <v>Non-Registered Nurses/Midwives Avg Night Fill rate &gt;100%</v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C2D6-3910-4D0D-8EC9-C07C603E2603}">
  <dimension ref="C1:AT65"/>
  <sheetViews>
    <sheetView tabSelected="1" workbookViewId="0">
      <selection sqref="A1:AT65"/>
    </sheetView>
  </sheetViews>
  <sheetFormatPr defaultRowHeight="14.4" x14ac:dyDescent="0.3"/>
  <sheetData>
    <row r="1" spans="3:46" ht="33.6" x14ac:dyDescent="0.3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3:46" x14ac:dyDescent="0.3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6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6" ht="33.6" x14ac:dyDescent="0.65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3.6" x14ac:dyDescent="0.3">
      <c r="C5" s="11" t="s">
        <v>1</v>
      </c>
      <c r="D5" s="12" t="str">
        <f>IF(ISBLANK(OrgCodeSelection),"",OrgCodeSelection)</f>
        <v>RP5</v>
      </c>
      <c r="E5" s="13" t="str">
        <f>IF(ISBLANK(OrgNameSelection),"",OrgNameSelection)</f>
        <v>DONCASTER AND BASSETLAW TEACHING HOSPITALS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3:46" ht="33.6" x14ac:dyDescent="0.65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3:46" ht="33.6" x14ac:dyDescent="0.3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3:46" ht="34.200000000000003" thickBot="1" x14ac:dyDescent="0.35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3:46" ht="34.200000000000003" thickBot="1" x14ac:dyDescent="0.35">
      <c r="C9" s="14"/>
      <c r="D9" s="7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3:46" ht="33.6" x14ac:dyDescent="0.3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3:46" ht="115.2" x14ac:dyDescent="0.3">
      <c r="C11" s="25"/>
      <c r="D11" s="25"/>
      <c r="E11" s="26" t="s">
        <v>6</v>
      </c>
      <c r="F11" s="4"/>
      <c r="G11" s="4"/>
      <c r="H11" s="27" t="s">
        <v>7</v>
      </c>
      <c r="I11" s="28"/>
      <c r="J11" s="28"/>
      <c r="K11" s="28"/>
      <c r="L11" s="28"/>
      <c r="M11" s="28"/>
      <c r="N11" s="28"/>
      <c r="O11" s="29"/>
      <c r="P11" s="27" t="s">
        <v>8</v>
      </c>
      <c r="Q11" s="28"/>
      <c r="R11" s="28"/>
      <c r="S11" s="28"/>
      <c r="T11" s="28"/>
      <c r="U11" s="28"/>
      <c r="V11" s="28"/>
      <c r="W11" s="29"/>
      <c r="X11" s="27" t="s">
        <v>9</v>
      </c>
      <c r="Y11" s="30"/>
      <c r="Z11" s="30"/>
      <c r="AA11" s="31"/>
      <c r="AB11" s="32" t="s">
        <v>10</v>
      </c>
      <c r="AC11" s="27" t="s">
        <v>11</v>
      </c>
      <c r="AD11" s="28"/>
      <c r="AE11" s="28"/>
      <c r="AF11" s="28"/>
      <c r="AG11" s="28"/>
      <c r="AH11" s="28"/>
      <c r="AI11" s="29"/>
      <c r="AJ11" s="33" t="s">
        <v>7</v>
      </c>
      <c r="AK11" s="34"/>
      <c r="AL11" s="34"/>
      <c r="AM11" s="35"/>
      <c r="AN11" s="33" t="s">
        <v>8</v>
      </c>
      <c r="AO11" s="34"/>
      <c r="AP11" s="34"/>
      <c r="AQ11" s="35"/>
      <c r="AR11" s="36" t="s">
        <v>9</v>
      </c>
      <c r="AS11" s="37"/>
      <c r="AT11" s="38"/>
    </row>
    <row r="12" spans="3:46" ht="18" x14ac:dyDescent="0.3">
      <c r="C12" s="33" t="s">
        <v>12</v>
      </c>
      <c r="D12" s="35"/>
      <c r="E12" s="39" t="s">
        <v>13</v>
      </c>
      <c r="F12" s="40" t="s">
        <v>14</v>
      </c>
      <c r="G12" s="41"/>
      <c r="H12" s="42" t="s">
        <v>15</v>
      </c>
      <c r="I12" s="42"/>
      <c r="J12" s="42" t="s">
        <v>16</v>
      </c>
      <c r="K12" s="42"/>
      <c r="L12" s="33" t="s">
        <v>17</v>
      </c>
      <c r="M12" s="35"/>
      <c r="N12" s="33" t="s">
        <v>18</v>
      </c>
      <c r="O12" s="35"/>
      <c r="P12" s="42" t="s">
        <v>15</v>
      </c>
      <c r="Q12" s="42"/>
      <c r="R12" s="42" t="s">
        <v>16</v>
      </c>
      <c r="S12" s="42"/>
      <c r="T12" s="33" t="s">
        <v>17</v>
      </c>
      <c r="U12" s="35"/>
      <c r="V12" s="33" t="s">
        <v>18</v>
      </c>
      <c r="W12" s="35"/>
      <c r="X12" s="33" t="s">
        <v>19</v>
      </c>
      <c r="Y12" s="31"/>
      <c r="Z12" s="33" t="s">
        <v>20</v>
      </c>
      <c r="AA12" s="31"/>
      <c r="AB12" s="43"/>
      <c r="AC12" s="32" t="s">
        <v>15</v>
      </c>
      <c r="AD12" s="32" t="s">
        <v>21</v>
      </c>
      <c r="AE12" s="32" t="s">
        <v>17</v>
      </c>
      <c r="AF12" s="32" t="s">
        <v>18</v>
      </c>
      <c r="AG12" s="32" t="s">
        <v>19</v>
      </c>
      <c r="AH12" s="32" t="s">
        <v>20</v>
      </c>
      <c r="AI12" s="32" t="s">
        <v>22</v>
      </c>
      <c r="AJ12" s="42" t="s">
        <v>23</v>
      </c>
      <c r="AK12" s="42" t="s">
        <v>24</v>
      </c>
      <c r="AL12" s="32" t="s">
        <v>25</v>
      </c>
      <c r="AM12" s="32" t="s">
        <v>26</v>
      </c>
      <c r="AN12" s="42" t="s">
        <v>23</v>
      </c>
      <c r="AO12" s="42" t="s">
        <v>24</v>
      </c>
      <c r="AP12" s="32" t="s">
        <v>25</v>
      </c>
      <c r="AQ12" s="32" t="s">
        <v>26</v>
      </c>
      <c r="AR12" s="32" t="s">
        <v>27</v>
      </c>
      <c r="AS12" s="32" t="s">
        <v>28</v>
      </c>
    </row>
    <row r="13" spans="3:46" ht="202.8" x14ac:dyDescent="0.3">
      <c r="C13" s="44" t="s">
        <v>29</v>
      </c>
      <c r="D13" s="45" t="s">
        <v>30</v>
      </c>
      <c r="E13" s="46"/>
      <c r="F13" s="47" t="s">
        <v>31</v>
      </c>
      <c r="G13" s="47" t="s">
        <v>32</v>
      </c>
      <c r="H13" s="48" t="s">
        <v>33</v>
      </c>
      <c r="I13" s="48" t="s">
        <v>34</v>
      </c>
      <c r="J13" s="48" t="s">
        <v>33</v>
      </c>
      <c r="K13" s="48" t="s">
        <v>34</v>
      </c>
      <c r="L13" s="48" t="s">
        <v>33</v>
      </c>
      <c r="M13" s="48" t="s">
        <v>34</v>
      </c>
      <c r="N13" s="48" t="s">
        <v>33</v>
      </c>
      <c r="O13" s="48" t="s">
        <v>34</v>
      </c>
      <c r="P13" s="48" t="s">
        <v>33</v>
      </c>
      <c r="Q13" s="48" t="s">
        <v>34</v>
      </c>
      <c r="R13" s="48" t="s">
        <v>33</v>
      </c>
      <c r="S13" s="48" t="s">
        <v>34</v>
      </c>
      <c r="T13" s="48" t="s">
        <v>33</v>
      </c>
      <c r="U13" s="48" t="s">
        <v>34</v>
      </c>
      <c r="V13" s="48" t="s">
        <v>33</v>
      </c>
      <c r="W13" s="48" t="s">
        <v>34</v>
      </c>
      <c r="X13" s="48" t="s">
        <v>33</v>
      </c>
      <c r="Y13" s="48" t="s">
        <v>34</v>
      </c>
      <c r="Z13" s="48" t="s">
        <v>33</v>
      </c>
      <c r="AA13" s="48" t="s">
        <v>34</v>
      </c>
      <c r="AB13" s="49"/>
      <c r="AC13" s="49"/>
      <c r="AD13" s="49"/>
      <c r="AE13" s="49"/>
      <c r="AF13" s="49"/>
      <c r="AG13" s="50"/>
      <c r="AH13" s="49"/>
      <c r="AI13" s="49"/>
      <c r="AJ13" s="42"/>
      <c r="AK13" s="42"/>
      <c r="AL13" s="49"/>
      <c r="AM13" s="49"/>
      <c r="AN13" s="42"/>
      <c r="AO13" s="42"/>
      <c r="AP13" s="49"/>
      <c r="AQ13" s="49"/>
      <c r="AR13" s="51"/>
      <c r="AS13" s="51"/>
      <c r="AT13" s="52"/>
    </row>
    <row r="14" spans="3:46" x14ac:dyDescent="0.3"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  <c r="X14" t="s">
        <v>56</v>
      </c>
      <c r="Y14" t="s">
        <v>57</v>
      </c>
      <c r="Z14" t="s">
        <v>58</v>
      </c>
      <c r="AA14" t="s">
        <v>59</v>
      </c>
      <c r="AB14" t="s">
        <v>60</v>
      </c>
      <c r="AC14" t="s">
        <v>61</v>
      </c>
      <c r="AD14" t="s">
        <v>62</v>
      </c>
      <c r="AE14" t="s">
        <v>63</v>
      </c>
      <c r="AF14" t="s">
        <v>64</v>
      </c>
      <c r="AG14" t="s">
        <v>65</v>
      </c>
      <c r="AH14" t="s">
        <v>66</v>
      </c>
      <c r="AI14" t="s">
        <v>67</v>
      </c>
      <c r="AJ14" t="s">
        <v>68</v>
      </c>
      <c r="AK14" t="s">
        <v>69</v>
      </c>
      <c r="AL14" t="s">
        <v>70</v>
      </c>
      <c r="AM14" t="s">
        <v>71</v>
      </c>
      <c r="AN14" t="s">
        <v>72</v>
      </c>
      <c r="AO14" t="s">
        <v>73</v>
      </c>
      <c r="AP14" t="s">
        <v>74</v>
      </c>
      <c r="AQ14" t="s">
        <v>75</v>
      </c>
      <c r="AR14" t="s">
        <v>76</v>
      </c>
      <c r="AS14" t="s">
        <v>77</v>
      </c>
    </row>
    <row r="15" spans="3:46" ht="18" x14ac:dyDescent="0.3">
      <c r="E15" s="53" t="s">
        <v>78</v>
      </c>
      <c r="F15" s="53"/>
      <c r="G15" s="53"/>
      <c r="H15" s="54">
        <f ca="1">SUM(INDIRECT("I16:I215"))</f>
        <v>54827.33</v>
      </c>
      <c r="I15" s="54">
        <f ca="1">SUM(INDIRECT("J16:J215"))</f>
        <v>43404.2</v>
      </c>
      <c r="J15" s="54">
        <f ca="1">SUM(INDIRECT("K16:K215"))</f>
        <v>41783.65</v>
      </c>
      <c r="K15" s="54">
        <f ca="1">SUM(INDIRECT("L16:L215"))</f>
        <v>2323.9499999999998</v>
      </c>
      <c r="L15" s="54">
        <f ca="1">SUM(INDIRECT("M16:M215"))</f>
        <v>2143.9499999999998</v>
      </c>
      <c r="M15" s="54">
        <f ca="1">SUM(INDIRECT("N16:N215"))</f>
        <v>2686.3</v>
      </c>
      <c r="N15" s="54">
        <f ca="1">SUM(INDIRECT("O16:O215"))</f>
        <v>2509.8000000000002</v>
      </c>
      <c r="O15" s="54">
        <f ca="1">SUM(INDIRECT("P16:P215"))</f>
        <v>47450.5</v>
      </c>
      <c r="P15" s="54">
        <f ca="1">SUM(INDIRECT("Q16:Q215"))</f>
        <v>44562.35</v>
      </c>
      <c r="Q15" s="54">
        <f ca="1">SUM(INDIRECT("R16:R215"))</f>
        <v>37779.5</v>
      </c>
      <c r="R15" s="54">
        <f ca="1">SUM(INDIRECT("S16:S215"))</f>
        <v>38432.550000000003</v>
      </c>
      <c r="S15" s="54">
        <f ca="1">SUM(INDIRECT("T16:T215"))</f>
        <v>1465</v>
      </c>
      <c r="T15" s="54">
        <f ca="1">SUM(INDIRECT("U16:U215"))</f>
        <v>1153</v>
      </c>
      <c r="U15" s="54">
        <f ca="1">SUM(INDIRECT("V16:V215"))</f>
        <v>333</v>
      </c>
      <c r="V15" s="54">
        <f ca="1">SUM(INDIRECT("W16:W215"))</f>
        <v>417</v>
      </c>
      <c r="W15" s="54">
        <f ca="1">SUM(INDIRECT("X16:X215"))</f>
        <v>0</v>
      </c>
      <c r="X15" s="54">
        <f ca="1">SUM(INDIRECT("Y16:Y215"))</f>
        <v>0</v>
      </c>
      <c r="Y15" s="54">
        <f ca="1">SUM(INDIRECT("Z16:Z215"))</f>
        <v>0</v>
      </c>
      <c r="Z15" s="54">
        <f ca="1">SUM(INDIRECT("AA16:AA215"))</f>
        <v>0</v>
      </c>
      <c r="AA15" s="54">
        <f ca="1">SUM(INDIRECT("AB16:AB215"))</f>
        <v>22862</v>
      </c>
      <c r="AB15" s="54">
        <f ca="1">SUM(INDIRECT("AC16:AC215"))</f>
        <v>305.19526142670168</v>
      </c>
      <c r="AC15" s="55">
        <v>4.347374682879888</v>
      </c>
      <c r="AD15" s="55">
        <v>3.5087131484559535</v>
      </c>
      <c r="AE15" s="55">
        <v>0.144210917679993</v>
      </c>
      <c r="AF15" s="55">
        <v>0.1280202956871665</v>
      </c>
      <c r="AG15" s="55">
        <v>0</v>
      </c>
      <c r="AH15" s="55">
        <v>0</v>
      </c>
      <c r="AI15" s="55">
        <v>8.1283190447030016</v>
      </c>
      <c r="AJ15" s="56">
        <v>0.91331619220386784</v>
      </c>
      <c r="AK15" s="56">
        <v>0.96266375143419314</v>
      </c>
      <c r="AL15" s="57">
        <v>0.92254566578454789</v>
      </c>
      <c r="AM15" s="57">
        <v>0.93429624390425492</v>
      </c>
      <c r="AN15" s="57">
        <v>0.93913341271430228</v>
      </c>
      <c r="AO15" s="57">
        <v>1.017285829616591</v>
      </c>
      <c r="AP15" s="57">
        <v>0.78703071672354952</v>
      </c>
      <c r="AQ15" s="57">
        <v>1.2522522522522523</v>
      </c>
      <c r="AR15" s="57" t="s">
        <v>79</v>
      </c>
      <c r="AS15" s="57" t="s">
        <v>79</v>
      </c>
    </row>
    <row r="16" spans="3:46" ht="86.4" x14ac:dyDescent="0.3">
      <c r="C16" s="58" t="str">
        <f t="shared" ref="C16:C47" si="0">IFERROR(VLOOKUP($E$5&amp;D16,Sites,4,FALSE),"")</f>
        <v/>
      </c>
      <c r="D16" s="59" t="s">
        <v>80</v>
      </c>
      <c r="E16" s="60" t="s">
        <v>81</v>
      </c>
      <c r="F16" s="61" t="s">
        <v>82</v>
      </c>
      <c r="G16" s="62"/>
      <c r="H16" s="63">
        <v>1380</v>
      </c>
      <c r="I16" s="63">
        <v>1350.5</v>
      </c>
      <c r="J16" s="63">
        <v>1080</v>
      </c>
      <c r="K16" s="63">
        <v>650</v>
      </c>
      <c r="L16" s="63">
        <v>0</v>
      </c>
      <c r="M16" s="63">
        <v>0</v>
      </c>
      <c r="N16" s="63">
        <v>222.5</v>
      </c>
      <c r="O16" s="63">
        <v>222.5</v>
      </c>
      <c r="P16" s="63">
        <v>1080</v>
      </c>
      <c r="Q16" s="63">
        <v>1020</v>
      </c>
      <c r="R16" s="63">
        <v>720</v>
      </c>
      <c r="S16" s="63">
        <v>708</v>
      </c>
      <c r="T16" s="63">
        <v>0</v>
      </c>
      <c r="U16" s="63">
        <v>0</v>
      </c>
      <c r="V16" s="63">
        <v>24</v>
      </c>
      <c r="W16" s="63">
        <v>24</v>
      </c>
      <c r="X16" s="63">
        <v>0</v>
      </c>
      <c r="Y16" s="63">
        <v>0</v>
      </c>
      <c r="Z16" s="63">
        <v>0</v>
      </c>
      <c r="AA16" s="63">
        <v>0</v>
      </c>
      <c r="AB16" s="63">
        <v>560</v>
      </c>
      <c r="AC16" s="64">
        <v>4.2330357142857142</v>
      </c>
      <c r="AD16" s="64">
        <v>2.4249999999999998</v>
      </c>
      <c r="AE16" s="64">
        <v>0</v>
      </c>
      <c r="AF16" s="64">
        <v>0.44017857142857142</v>
      </c>
      <c r="AG16" s="64">
        <v>0</v>
      </c>
      <c r="AH16" s="64">
        <v>0</v>
      </c>
      <c r="AI16" s="64">
        <v>7.0982142857142856</v>
      </c>
      <c r="AJ16" s="65">
        <v>0.9786231884057971</v>
      </c>
      <c r="AK16" s="65">
        <v>0.60185185185185186</v>
      </c>
      <c r="AL16" s="65" t="s">
        <v>79</v>
      </c>
      <c r="AM16" s="65">
        <v>1</v>
      </c>
      <c r="AN16" s="65">
        <v>0.94444444444444442</v>
      </c>
      <c r="AO16" s="65">
        <v>0.98333333333333328</v>
      </c>
      <c r="AP16" s="65" t="s">
        <v>79</v>
      </c>
      <c r="AQ16" s="65">
        <v>1</v>
      </c>
      <c r="AR16" s="65" t="s">
        <v>79</v>
      </c>
      <c r="AS16" s="65" t="s">
        <v>79</v>
      </c>
    </row>
    <row r="17" spans="3:45" ht="100.8" x14ac:dyDescent="0.3">
      <c r="C17" s="58" t="str">
        <f t="shared" si="0"/>
        <v/>
      </c>
      <c r="D17" s="59" t="s">
        <v>80</v>
      </c>
      <c r="E17" s="60" t="s">
        <v>83</v>
      </c>
      <c r="F17" s="61" t="s">
        <v>82</v>
      </c>
      <c r="G17" s="66" t="s">
        <v>84</v>
      </c>
      <c r="H17" s="67">
        <v>1719</v>
      </c>
      <c r="I17" s="67">
        <v>1411</v>
      </c>
      <c r="J17" s="67">
        <v>131</v>
      </c>
      <c r="K17" s="67">
        <v>119</v>
      </c>
      <c r="L17" s="67">
        <v>0</v>
      </c>
      <c r="M17" s="67">
        <v>0</v>
      </c>
      <c r="N17" s="67">
        <v>0</v>
      </c>
      <c r="O17" s="67">
        <v>0</v>
      </c>
      <c r="P17" s="68">
        <v>1584</v>
      </c>
      <c r="Q17" s="68">
        <v>1254</v>
      </c>
      <c r="R17" s="69">
        <v>0</v>
      </c>
      <c r="S17" s="68">
        <v>0</v>
      </c>
      <c r="T17" s="68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78</v>
      </c>
      <c r="AC17" s="64">
        <v>34.166666666666664</v>
      </c>
      <c r="AD17" s="64">
        <v>1.5256410256410255</v>
      </c>
      <c r="AE17" s="64">
        <v>0</v>
      </c>
      <c r="AF17" s="64">
        <v>0</v>
      </c>
      <c r="AG17" s="64">
        <v>0</v>
      </c>
      <c r="AH17" s="64">
        <v>0</v>
      </c>
      <c r="AI17" s="64">
        <v>35.692307692307693</v>
      </c>
      <c r="AJ17" s="65">
        <v>0.82082606166375804</v>
      </c>
      <c r="AK17" s="65">
        <v>0.90839694656488545</v>
      </c>
      <c r="AL17" s="65" t="s">
        <v>79</v>
      </c>
      <c r="AM17" s="65" t="s">
        <v>79</v>
      </c>
      <c r="AN17" s="65">
        <v>0.79166666666666663</v>
      </c>
      <c r="AO17" s="65" t="s">
        <v>79</v>
      </c>
      <c r="AP17" s="65" t="s">
        <v>79</v>
      </c>
      <c r="AQ17" s="65" t="s">
        <v>79</v>
      </c>
      <c r="AR17" s="65" t="s">
        <v>79</v>
      </c>
      <c r="AS17" s="65" t="s">
        <v>79</v>
      </c>
    </row>
    <row r="18" spans="3:45" ht="86.4" x14ac:dyDescent="0.3">
      <c r="C18" s="58" t="str">
        <f t="shared" si="0"/>
        <v/>
      </c>
      <c r="D18" s="59" t="s">
        <v>80</v>
      </c>
      <c r="E18" s="60" t="s">
        <v>85</v>
      </c>
      <c r="F18" s="61" t="s">
        <v>82</v>
      </c>
      <c r="G18" s="66"/>
      <c r="H18" s="63">
        <v>1052</v>
      </c>
      <c r="I18" s="68">
        <v>1022</v>
      </c>
      <c r="J18" s="68">
        <v>1440</v>
      </c>
      <c r="K18" s="68">
        <v>1117</v>
      </c>
      <c r="L18" s="68">
        <v>163</v>
      </c>
      <c r="M18" s="68">
        <v>163</v>
      </c>
      <c r="N18" s="68">
        <v>285</v>
      </c>
      <c r="O18" s="68">
        <v>285</v>
      </c>
      <c r="P18" s="68">
        <v>600</v>
      </c>
      <c r="Q18" s="68">
        <v>672</v>
      </c>
      <c r="R18" s="69">
        <v>1080</v>
      </c>
      <c r="S18" s="68">
        <v>1090</v>
      </c>
      <c r="T18" s="68">
        <v>120</v>
      </c>
      <c r="U18" s="69">
        <v>120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669</v>
      </c>
      <c r="AC18" s="64">
        <v>2.5321375186846038</v>
      </c>
      <c r="AD18" s="64">
        <v>3.2989536621823619</v>
      </c>
      <c r="AE18" s="64">
        <v>0.42301943198804187</v>
      </c>
      <c r="AF18" s="64">
        <v>0.42600896860986548</v>
      </c>
      <c r="AG18" s="64">
        <v>0</v>
      </c>
      <c r="AH18" s="64">
        <v>0</v>
      </c>
      <c r="AI18" s="64">
        <v>6.6801195814648731</v>
      </c>
      <c r="AJ18" s="65">
        <v>0.97148288973384034</v>
      </c>
      <c r="AK18" s="65">
        <v>0.77569444444444446</v>
      </c>
      <c r="AL18" s="65">
        <v>1</v>
      </c>
      <c r="AM18" s="65">
        <v>1</v>
      </c>
      <c r="AN18" s="65">
        <v>1.1200000000000001</v>
      </c>
      <c r="AO18" s="65">
        <v>1.0092592592592593</v>
      </c>
      <c r="AP18" s="65">
        <v>1</v>
      </c>
      <c r="AQ18" s="65" t="s">
        <v>79</v>
      </c>
      <c r="AR18" s="65" t="s">
        <v>79</v>
      </c>
      <c r="AS18" s="65" t="s">
        <v>79</v>
      </c>
    </row>
    <row r="19" spans="3:45" ht="100.8" x14ac:dyDescent="0.3">
      <c r="C19" s="58" t="str">
        <f t="shared" si="0"/>
        <v/>
      </c>
      <c r="D19" s="70" t="s">
        <v>80</v>
      </c>
      <c r="E19" s="60" t="s">
        <v>86</v>
      </c>
      <c r="F19" s="61" t="s">
        <v>82</v>
      </c>
      <c r="G19" s="66" t="s">
        <v>87</v>
      </c>
      <c r="H19" s="63">
        <v>1080</v>
      </c>
      <c r="I19" s="68">
        <v>1124.48</v>
      </c>
      <c r="J19" s="68">
        <v>1080</v>
      </c>
      <c r="K19" s="68">
        <v>847</v>
      </c>
      <c r="L19" s="68">
        <v>150</v>
      </c>
      <c r="M19" s="68">
        <v>103.5</v>
      </c>
      <c r="N19" s="68">
        <v>187.5</v>
      </c>
      <c r="O19" s="68">
        <v>91.5</v>
      </c>
      <c r="P19" s="68">
        <v>852</v>
      </c>
      <c r="Q19" s="68">
        <v>912</v>
      </c>
      <c r="R19" s="69">
        <v>1080</v>
      </c>
      <c r="S19" s="68">
        <v>984</v>
      </c>
      <c r="T19" s="68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491</v>
      </c>
      <c r="AC19" s="64">
        <v>4.147617107942974</v>
      </c>
      <c r="AD19" s="64">
        <v>3.7291242362525456</v>
      </c>
      <c r="AE19" s="64">
        <v>0.21079429735234215</v>
      </c>
      <c r="AF19" s="64">
        <v>0.18635437881873726</v>
      </c>
      <c r="AG19" s="64">
        <v>0</v>
      </c>
      <c r="AH19" s="64">
        <v>0</v>
      </c>
      <c r="AI19" s="64">
        <v>8.2738900203665988</v>
      </c>
      <c r="AJ19" s="65">
        <v>1.0411851851851852</v>
      </c>
      <c r="AK19" s="65">
        <v>0.78425925925925921</v>
      </c>
      <c r="AL19" s="65">
        <v>0.69</v>
      </c>
      <c r="AM19" s="65">
        <v>0.48799999999999999</v>
      </c>
      <c r="AN19" s="65">
        <v>1.0704225352112675</v>
      </c>
      <c r="AO19" s="65">
        <v>0.91111111111111109</v>
      </c>
      <c r="AP19" s="65" t="s">
        <v>79</v>
      </c>
      <c r="AQ19" s="65" t="s">
        <v>79</v>
      </c>
      <c r="AR19" s="65" t="s">
        <v>79</v>
      </c>
      <c r="AS19" s="65" t="s">
        <v>79</v>
      </c>
    </row>
    <row r="20" spans="3:45" ht="100.8" x14ac:dyDescent="0.3">
      <c r="C20" s="58" t="str">
        <f t="shared" si="0"/>
        <v/>
      </c>
      <c r="D20" s="71" t="s">
        <v>80</v>
      </c>
      <c r="E20" s="60" t="s">
        <v>88</v>
      </c>
      <c r="F20" s="61" t="s">
        <v>82</v>
      </c>
      <c r="G20" s="66" t="s">
        <v>89</v>
      </c>
      <c r="H20" s="63">
        <v>1450.5</v>
      </c>
      <c r="I20" s="68">
        <v>1255</v>
      </c>
      <c r="J20" s="68">
        <v>1080</v>
      </c>
      <c r="K20" s="68">
        <v>1020</v>
      </c>
      <c r="L20" s="68">
        <v>24</v>
      </c>
      <c r="M20" s="68">
        <v>24</v>
      </c>
      <c r="N20" s="68">
        <v>139.5</v>
      </c>
      <c r="O20" s="68">
        <v>139.5</v>
      </c>
      <c r="P20" s="68">
        <v>1332</v>
      </c>
      <c r="Q20" s="68">
        <v>1087.5</v>
      </c>
      <c r="R20" s="69">
        <v>1080</v>
      </c>
      <c r="S20" s="68">
        <v>1056</v>
      </c>
      <c r="T20" s="68">
        <v>108</v>
      </c>
      <c r="U20" s="69">
        <v>108</v>
      </c>
      <c r="V20" s="69">
        <v>0</v>
      </c>
      <c r="W20" s="69">
        <v>84</v>
      </c>
      <c r="X20" s="69">
        <v>0</v>
      </c>
      <c r="Y20" s="69">
        <v>0</v>
      </c>
      <c r="Z20" s="69">
        <v>0</v>
      </c>
      <c r="AA20" s="69">
        <v>0</v>
      </c>
      <c r="AB20" s="69">
        <v>758</v>
      </c>
      <c r="AC20" s="64">
        <v>3.0903693931398415</v>
      </c>
      <c r="AD20" s="64">
        <v>2.7387862796833775</v>
      </c>
      <c r="AE20" s="64">
        <v>0.17414248021108181</v>
      </c>
      <c r="AF20" s="64">
        <v>0.29485488126649079</v>
      </c>
      <c r="AG20" s="64">
        <v>0</v>
      </c>
      <c r="AH20" s="64">
        <v>0</v>
      </c>
      <c r="AI20" s="64">
        <v>6.2981530343007917</v>
      </c>
      <c r="AJ20" s="65">
        <v>0.86521889003791796</v>
      </c>
      <c r="AK20" s="65">
        <v>0.94444444444444442</v>
      </c>
      <c r="AL20" s="65">
        <v>1</v>
      </c>
      <c r="AM20" s="65">
        <v>1</v>
      </c>
      <c r="AN20" s="65">
        <v>0.81644144144144148</v>
      </c>
      <c r="AO20" s="65">
        <v>0.97777777777777775</v>
      </c>
      <c r="AP20" s="65">
        <v>1</v>
      </c>
      <c r="AQ20" s="65" t="s">
        <v>79</v>
      </c>
      <c r="AR20" s="65" t="s">
        <v>79</v>
      </c>
      <c r="AS20" s="65" t="s">
        <v>79</v>
      </c>
    </row>
    <row r="21" spans="3:45" ht="86.4" x14ac:dyDescent="0.3">
      <c r="C21" s="58" t="str">
        <f t="shared" si="0"/>
        <v/>
      </c>
      <c r="D21" s="71" t="s">
        <v>80</v>
      </c>
      <c r="E21" s="60" t="s">
        <v>90</v>
      </c>
      <c r="F21" s="61" t="s">
        <v>91</v>
      </c>
      <c r="G21" s="66" t="s">
        <v>82</v>
      </c>
      <c r="H21" s="63">
        <v>1230</v>
      </c>
      <c r="I21" s="68">
        <v>1068.5</v>
      </c>
      <c r="J21" s="68">
        <v>1080</v>
      </c>
      <c r="K21" s="68">
        <v>940.5</v>
      </c>
      <c r="L21" s="68">
        <v>0</v>
      </c>
      <c r="M21" s="68">
        <v>0</v>
      </c>
      <c r="N21" s="68">
        <v>0</v>
      </c>
      <c r="O21" s="68">
        <v>0</v>
      </c>
      <c r="P21" s="68">
        <v>720</v>
      </c>
      <c r="Q21" s="68">
        <v>720</v>
      </c>
      <c r="R21" s="69">
        <v>720</v>
      </c>
      <c r="S21" s="68">
        <v>720</v>
      </c>
      <c r="T21" s="68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504</v>
      </c>
      <c r="AC21" s="64">
        <v>3.5486111111111112</v>
      </c>
      <c r="AD21" s="64">
        <v>3.2946428571428572</v>
      </c>
      <c r="AE21" s="64">
        <v>0</v>
      </c>
      <c r="AF21" s="64">
        <v>0</v>
      </c>
      <c r="AG21" s="64">
        <v>0</v>
      </c>
      <c r="AH21" s="64">
        <v>0</v>
      </c>
      <c r="AI21" s="64">
        <v>6.8432539682539684</v>
      </c>
      <c r="AJ21" s="65">
        <v>0.86869918699186988</v>
      </c>
      <c r="AK21" s="65">
        <v>0.87083333333333335</v>
      </c>
      <c r="AL21" s="65" t="s">
        <v>79</v>
      </c>
      <c r="AM21" s="65" t="s">
        <v>79</v>
      </c>
      <c r="AN21" s="65">
        <v>1</v>
      </c>
      <c r="AO21" s="65">
        <v>1</v>
      </c>
      <c r="AP21" s="65" t="s">
        <v>79</v>
      </c>
      <c r="AQ21" s="65" t="s">
        <v>79</v>
      </c>
      <c r="AR21" s="65" t="s">
        <v>79</v>
      </c>
      <c r="AS21" s="65" t="s">
        <v>79</v>
      </c>
    </row>
    <row r="22" spans="3:45" ht="72" x14ac:dyDescent="0.3">
      <c r="C22" s="58" t="str">
        <f t="shared" si="0"/>
        <v/>
      </c>
      <c r="D22" s="72" t="s">
        <v>80</v>
      </c>
      <c r="E22" s="60" t="s">
        <v>92</v>
      </c>
      <c r="F22" s="61" t="s">
        <v>93</v>
      </c>
      <c r="G22" s="66"/>
      <c r="H22" s="63">
        <v>1209</v>
      </c>
      <c r="I22" s="68">
        <v>1078</v>
      </c>
      <c r="J22" s="68">
        <v>403</v>
      </c>
      <c r="K22" s="68">
        <v>268</v>
      </c>
      <c r="L22" s="68"/>
      <c r="M22" s="68"/>
      <c r="N22" s="68"/>
      <c r="O22" s="68"/>
      <c r="P22" s="68">
        <v>1023</v>
      </c>
      <c r="Q22" s="68">
        <v>998</v>
      </c>
      <c r="R22" s="69">
        <v>342</v>
      </c>
      <c r="S22" s="68">
        <v>283</v>
      </c>
      <c r="T22" s="68"/>
      <c r="U22" s="69"/>
      <c r="V22" s="69"/>
      <c r="W22" s="69"/>
      <c r="X22" s="69"/>
      <c r="Y22" s="69"/>
      <c r="Z22" s="69"/>
      <c r="AA22" s="69"/>
      <c r="AB22" s="69">
        <v>61</v>
      </c>
      <c r="AC22" s="64">
        <v>34.032786885245905</v>
      </c>
      <c r="AD22" s="64">
        <v>9.0327868852459012</v>
      </c>
      <c r="AE22" s="64">
        <v>0</v>
      </c>
      <c r="AF22" s="64">
        <v>0</v>
      </c>
      <c r="AG22" s="64">
        <v>0</v>
      </c>
      <c r="AH22" s="64">
        <v>0</v>
      </c>
      <c r="AI22" s="64">
        <v>43.065573770491802</v>
      </c>
      <c r="AJ22" s="65">
        <v>0.89164598842018195</v>
      </c>
      <c r="AK22" s="65">
        <v>0.66501240694789077</v>
      </c>
      <c r="AL22" s="65" t="s">
        <v>79</v>
      </c>
      <c r="AM22" s="65" t="s">
        <v>79</v>
      </c>
      <c r="AN22" s="65">
        <v>0.97556207233626591</v>
      </c>
      <c r="AO22" s="65">
        <v>0.82748538011695905</v>
      </c>
      <c r="AP22" s="65" t="s">
        <v>79</v>
      </c>
      <c r="AQ22" s="65" t="s">
        <v>79</v>
      </c>
      <c r="AR22" s="65" t="s">
        <v>79</v>
      </c>
      <c r="AS22" s="65" t="s">
        <v>79</v>
      </c>
    </row>
    <row r="23" spans="3:45" ht="86.4" x14ac:dyDescent="0.3">
      <c r="C23" s="58" t="str">
        <f t="shared" si="0"/>
        <v/>
      </c>
      <c r="D23" s="72" t="s">
        <v>94</v>
      </c>
      <c r="E23" s="60" t="s">
        <v>95</v>
      </c>
      <c r="F23" s="61" t="s">
        <v>91</v>
      </c>
      <c r="G23" s="66" t="s">
        <v>82</v>
      </c>
      <c r="H23" s="63">
        <v>1080</v>
      </c>
      <c r="I23" s="68">
        <v>924</v>
      </c>
      <c r="J23" s="68">
        <v>360</v>
      </c>
      <c r="K23" s="68">
        <v>444</v>
      </c>
      <c r="L23" s="68"/>
      <c r="M23" s="68"/>
      <c r="N23" s="68"/>
      <c r="O23" s="68"/>
      <c r="P23" s="68">
        <v>720</v>
      </c>
      <c r="Q23" s="68">
        <v>720</v>
      </c>
      <c r="R23" s="69">
        <v>360</v>
      </c>
      <c r="S23" s="68">
        <v>372</v>
      </c>
      <c r="T23" s="68"/>
      <c r="U23" s="69"/>
      <c r="V23" s="69"/>
      <c r="W23" s="69"/>
      <c r="X23" s="69"/>
      <c r="Y23" s="69"/>
      <c r="Z23" s="69"/>
      <c r="AA23" s="69"/>
      <c r="AB23" s="69">
        <v>339</v>
      </c>
      <c r="AC23" s="64">
        <v>4.8495575221238942</v>
      </c>
      <c r="AD23" s="64">
        <v>2.4070796460176993</v>
      </c>
      <c r="AE23" s="64">
        <v>0</v>
      </c>
      <c r="AF23" s="64">
        <v>0</v>
      </c>
      <c r="AG23" s="64">
        <v>0</v>
      </c>
      <c r="AH23" s="64">
        <v>0</v>
      </c>
      <c r="AI23" s="64">
        <v>7.2566371681415927</v>
      </c>
      <c r="AJ23" s="65">
        <v>0.85555555555555551</v>
      </c>
      <c r="AK23" s="65">
        <v>1.2333333333333334</v>
      </c>
      <c r="AL23" s="65" t="s">
        <v>79</v>
      </c>
      <c r="AM23" s="65" t="s">
        <v>79</v>
      </c>
      <c r="AN23" s="65">
        <v>1</v>
      </c>
      <c r="AO23" s="65">
        <v>1.0333333333333334</v>
      </c>
      <c r="AP23" s="65" t="s">
        <v>79</v>
      </c>
      <c r="AQ23" s="65" t="s">
        <v>79</v>
      </c>
      <c r="AR23" s="65" t="s">
        <v>79</v>
      </c>
      <c r="AS23" s="65" t="s">
        <v>79</v>
      </c>
    </row>
    <row r="24" spans="3:45" ht="100.8" x14ac:dyDescent="0.3">
      <c r="C24" s="58" t="str">
        <f t="shared" si="0"/>
        <v/>
      </c>
      <c r="D24" s="72" t="s">
        <v>94</v>
      </c>
      <c r="E24" s="60" t="s">
        <v>96</v>
      </c>
      <c r="F24" s="61" t="s">
        <v>82</v>
      </c>
      <c r="G24" s="66" t="s">
        <v>84</v>
      </c>
      <c r="H24" s="63">
        <v>5450</v>
      </c>
      <c r="I24" s="68">
        <v>5011</v>
      </c>
      <c r="J24" s="68">
        <v>360</v>
      </c>
      <c r="K24" s="68">
        <v>360.5</v>
      </c>
      <c r="L24" s="68">
        <v>0</v>
      </c>
      <c r="M24" s="68">
        <v>0</v>
      </c>
      <c r="N24" s="68">
        <v>0</v>
      </c>
      <c r="O24" s="68">
        <v>0</v>
      </c>
      <c r="P24" s="68">
        <v>4631</v>
      </c>
      <c r="Q24" s="68">
        <v>4268</v>
      </c>
      <c r="R24" s="69">
        <v>0</v>
      </c>
      <c r="S24" s="68">
        <v>0</v>
      </c>
      <c r="T24" s="68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392</v>
      </c>
      <c r="AC24" s="64">
        <v>23.670918367346939</v>
      </c>
      <c r="AD24" s="64">
        <v>0.9196428571428571</v>
      </c>
      <c r="AE24" s="64">
        <v>0</v>
      </c>
      <c r="AF24" s="64">
        <v>0</v>
      </c>
      <c r="AG24" s="64">
        <v>0</v>
      </c>
      <c r="AH24" s="64">
        <v>0</v>
      </c>
      <c r="AI24" s="64">
        <v>24.590561224489797</v>
      </c>
      <c r="AJ24" s="65">
        <v>0.9194495412844037</v>
      </c>
      <c r="AK24" s="65">
        <v>1.0013888888888889</v>
      </c>
      <c r="AL24" s="65" t="s">
        <v>79</v>
      </c>
      <c r="AM24" s="65" t="s">
        <v>79</v>
      </c>
      <c r="AN24" s="65">
        <v>0.92161520190023749</v>
      </c>
      <c r="AO24" s="65" t="s">
        <v>79</v>
      </c>
      <c r="AP24" s="65" t="s">
        <v>79</v>
      </c>
      <c r="AQ24" s="65" t="s">
        <v>79</v>
      </c>
      <c r="AR24" s="65" t="s">
        <v>79</v>
      </c>
      <c r="AS24" s="65" t="s">
        <v>79</v>
      </c>
    </row>
    <row r="25" spans="3:45" ht="100.8" x14ac:dyDescent="0.3">
      <c r="C25" s="58" t="str">
        <f t="shared" si="0"/>
        <v/>
      </c>
      <c r="D25" s="72" t="s">
        <v>94</v>
      </c>
      <c r="E25" s="60" t="s">
        <v>97</v>
      </c>
      <c r="F25" s="61" t="s">
        <v>98</v>
      </c>
      <c r="G25" s="66" t="s">
        <v>98</v>
      </c>
      <c r="H25" s="63">
        <v>1296</v>
      </c>
      <c r="I25" s="68">
        <v>1254</v>
      </c>
      <c r="J25" s="68">
        <v>2160</v>
      </c>
      <c r="K25" s="68">
        <v>2076</v>
      </c>
      <c r="L25" s="68">
        <v>144</v>
      </c>
      <c r="M25" s="68">
        <v>144</v>
      </c>
      <c r="N25" s="68">
        <v>162</v>
      </c>
      <c r="O25" s="68">
        <v>162</v>
      </c>
      <c r="P25" s="68">
        <v>1284</v>
      </c>
      <c r="Q25" s="68">
        <v>1224</v>
      </c>
      <c r="R25" s="69">
        <v>2160</v>
      </c>
      <c r="S25" s="68">
        <v>2122</v>
      </c>
      <c r="T25" s="68">
        <v>156</v>
      </c>
      <c r="U25" s="69">
        <v>156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934</v>
      </c>
      <c r="AC25" s="64">
        <v>2.6531049250535332</v>
      </c>
      <c r="AD25" s="64">
        <v>4.4946466809421839</v>
      </c>
      <c r="AE25" s="64">
        <v>0.32119914346895073</v>
      </c>
      <c r="AF25" s="64">
        <v>0.17344753747323341</v>
      </c>
      <c r="AG25" s="64">
        <v>0</v>
      </c>
      <c r="AH25" s="64">
        <v>0</v>
      </c>
      <c r="AI25" s="64">
        <v>7.6423982869379019</v>
      </c>
      <c r="AJ25" s="65">
        <v>0.96759259259259256</v>
      </c>
      <c r="AK25" s="65">
        <v>0.96111111111111114</v>
      </c>
      <c r="AL25" s="65">
        <v>1</v>
      </c>
      <c r="AM25" s="65">
        <v>1</v>
      </c>
      <c r="AN25" s="65">
        <v>0.95327102803738317</v>
      </c>
      <c r="AO25" s="65">
        <v>0.9824074074074074</v>
      </c>
      <c r="AP25" s="65">
        <v>1</v>
      </c>
      <c r="AQ25" s="65" t="s">
        <v>79</v>
      </c>
      <c r="AR25" s="65" t="s">
        <v>79</v>
      </c>
      <c r="AS25" s="65" t="s">
        <v>79</v>
      </c>
    </row>
    <row r="26" spans="3:45" ht="100.8" x14ac:dyDescent="0.3">
      <c r="C26" s="58" t="str">
        <f t="shared" si="0"/>
        <v/>
      </c>
      <c r="D26" s="72" t="s">
        <v>94</v>
      </c>
      <c r="E26" s="60" t="s">
        <v>99</v>
      </c>
      <c r="F26" s="61" t="s">
        <v>98</v>
      </c>
      <c r="G26" s="66" t="s">
        <v>98</v>
      </c>
      <c r="H26" s="63">
        <v>840</v>
      </c>
      <c r="I26" s="68">
        <v>737</v>
      </c>
      <c r="J26" s="68">
        <v>1080</v>
      </c>
      <c r="K26" s="68">
        <v>1377</v>
      </c>
      <c r="L26" s="68">
        <v>0</v>
      </c>
      <c r="M26" s="68">
        <v>0</v>
      </c>
      <c r="N26" s="68">
        <v>0</v>
      </c>
      <c r="O26" s="68">
        <v>0</v>
      </c>
      <c r="P26" s="68">
        <v>720</v>
      </c>
      <c r="Q26" s="68">
        <v>717</v>
      </c>
      <c r="R26" s="69">
        <v>1440</v>
      </c>
      <c r="S26" s="68">
        <v>1500</v>
      </c>
      <c r="T26" s="68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479</v>
      </c>
      <c r="AC26" s="64">
        <v>3.0354906054279751</v>
      </c>
      <c r="AD26" s="64">
        <v>6.0062630480167014</v>
      </c>
      <c r="AE26" s="64">
        <v>0</v>
      </c>
      <c r="AF26" s="64">
        <v>0</v>
      </c>
      <c r="AG26" s="64">
        <v>0</v>
      </c>
      <c r="AH26" s="64">
        <v>0</v>
      </c>
      <c r="AI26" s="64">
        <v>9.0417536534446761</v>
      </c>
      <c r="AJ26" s="65">
        <v>0.87738095238095237</v>
      </c>
      <c r="AK26" s="65">
        <v>1.2749999999999999</v>
      </c>
      <c r="AL26" s="65" t="s">
        <v>79</v>
      </c>
      <c r="AM26" s="65" t="s">
        <v>79</v>
      </c>
      <c r="AN26" s="65">
        <v>0.99583333333333335</v>
      </c>
      <c r="AO26" s="65">
        <v>1.0416666666666667</v>
      </c>
      <c r="AP26" s="65" t="s">
        <v>79</v>
      </c>
      <c r="AQ26" s="65" t="s">
        <v>79</v>
      </c>
      <c r="AR26" s="65" t="s">
        <v>79</v>
      </c>
      <c r="AS26" s="65" t="s">
        <v>79</v>
      </c>
    </row>
    <row r="27" spans="3:45" ht="86.4" x14ac:dyDescent="0.3">
      <c r="C27" s="58" t="str">
        <f t="shared" si="0"/>
        <v/>
      </c>
      <c r="D27" s="72" t="s">
        <v>94</v>
      </c>
      <c r="E27" s="60" t="s">
        <v>100</v>
      </c>
      <c r="F27" s="61" t="s">
        <v>82</v>
      </c>
      <c r="G27" s="66"/>
      <c r="H27" s="63">
        <v>2772</v>
      </c>
      <c r="I27" s="68">
        <v>2436.9</v>
      </c>
      <c r="J27" s="68">
        <v>2160</v>
      </c>
      <c r="K27" s="68">
        <v>2064</v>
      </c>
      <c r="L27" s="68">
        <v>108</v>
      </c>
      <c r="M27" s="68">
        <v>108</v>
      </c>
      <c r="N27" s="68">
        <v>115</v>
      </c>
      <c r="O27" s="68">
        <v>115</v>
      </c>
      <c r="P27" s="68">
        <v>2856</v>
      </c>
      <c r="Q27" s="68">
        <v>2536</v>
      </c>
      <c r="R27" s="69">
        <v>2160</v>
      </c>
      <c r="S27" s="68">
        <v>2330.1</v>
      </c>
      <c r="T27" s="68">
        <v>24</v>
      </c>
      <c r="U27" s="69">
        <v>24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1002</v>
      </c>
      <c r="AC27" s="64">
        <v>4.9629740518962073</v>
      </c>
      <c r="AD27" s="64">
        <v>4.385329341317366</v>
      </c>
      <c r="AE27" s="64">
        <v>0.1317365269461078</v>
      </c>
      <c r="AF27" s="64">
        <v>0.11477045908183632</v>
      </c>
      <c r="AG27" s="64">
        <v>0</v>
      </c>
      <c r="AH27" s="64">
        <v>0</v>
      </c>
      <c r="AI27" s="64">
        <v>9.5948103792415171</v>
      </c>
      <c r="AJ27" s="65">
        <v>0.87911255411255418</v>
      </c>
      <c r="AK27" s="65">
        <v>0.9555555555555556</v>
      </c>
      <c r="AL27" s="65">
        <v>1</v>
      </c>
      <c r="AM27" s="65">
        <v>1</v>
      </c>
      <c r="AN27" s="65">
        <v>0.88795518207282909</v>
      </c>
      <c r="AO27" s="65">
        <v>1.0787499999999999</v>
      </c>
      <c r="AP27" s="65">
        <v>1</v>
      </c>
      <c r="AQ27" s="65" t="s">
        <v>79</v>
      </c>
      <c r="AR27" s="65" t="s">
        <v>79</v>
      </c>
      <c r="AS27" s="65" t="s">
        <v>79</v>
      </c>
    </row>
    <row r="28" spans="3:45" ht="86.4" x14ac:dyDescent="0.3">
      <c r="C28" s="58" t="str">
        <f t="shared" si="0"/>
        <v/>
      </c>
      <c r="D28" s="72" t="s">
        <v>94</v>
      </c>
      <c r="E28" s="60" t="s">
        <v>101</v>
      </c>
      <c r="F28" s="61" t="s">
        <v>82</v>
      </c>
      <c r="G28" s="66" t="s">
        <v>82</v>
      </c>
      <c r="H28" s="63">
        <v>1385</v>
      </c>
      <c r="I28" s="68">
        <v>1307</v>
      </c>
      <c r="J28" s="68">
        <v>1440</v>
      </c>
      <c r="K28" s="68">
        <v>1712</v>
      </c>
      <c r="L28" s="68">
        <v>175</v>
      </c>
      <c r="M28" s="68">
        <v>175</v>
      </c>
      <c r="N28" s="68">
        <v>96</v>
      </c>
      <c r="O28" s="68">
        <v>96</v>
      </c>
      <c r="P28" s="68">
        <v>1356</v>
      </c>
      <c r="Q28" s="68">
        <v>1248</v>
      </c>
      <c r="R28" s="69">
        <v>1440</v>
      </c>
      <c r="S28" s="68">
        <v>1728</v>
      </c>
      <c r="T28" s="68">
        <v>84</v>
      </c>
      <c r="U28" s="69">
        <v>84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841</v>
      </c>
      <c r="AC28" s="64">
        <v>3.0380499405469679</v>
      </c>
      <c r="AD28" s="64">
        <v>4.0903686087990492</v>
      </c>
      <c r="AE28" s="64">
        <v>0.30796670630202139</v>
      </c>
      <c r="AF28" s="64">
        <v>0.11414982164090369</v>
      </c>
      <c r="AG28" s="64">
        <v>0</v>
      </c>
      <c r="AH28" s="64">
        <v>0</v>
      </c>
      <c r="AI28" s="64">
        <v>7.5505350772889415</v>
      </c>
      <c r="AJ28" s="65">
        <v>0.94368231046931406</v>
      </c>
      <c r="AK28" s="65">
        <v>1.1888888888888889</v>
      </c>
      <c r="AL28" s="65">
        <v>1</v>
      </c>
      <c r="AM28" s="65">
        <v>1</v>
      </c>
      <c r="AN28" s="65">
        <v>0.92035398230088494</v>
      </c>
      <c r="AO28" s="65">
        <v>1.2</v>
      </c>
      <c r="AP28" s="65">
        <v>1</v>
      </c>
      <c r="AQ28" s="65" t="s">
        <v>79</v>
      </c>
      <c r="AR28" s="65" t="s">
        <v>79</v>
      </c>
      <c r="AS28" s="65" t="s">
        <v>79</v>
      </c>
    </row>
    <row r="29" spans="3:45" ht="86.4" x14ac:dyDescent="0.3">
      <c r="C29" s="58" t="str">
        <f t="shared" si="0"/>
        <v/>
      </c>
      <c r="D29" s="72" t="s">
        <v>94</v>
      </c>
      <c r="E29" s="60" t="s">
        <v>102</v>
      </c>
      <c r="F29" s="61" t="s">
        <v>103</v>
      </c>
      <c r="G29" s="66" t="s">
        <v>104</v>
      </c>
      <c r="H29" s="63">
        <v>1362.55</v>
      </c>
      <c r="I29" s="68">
        <v>1328.2</v>
      </c>
      <c r="J29" s="68">
        <v>984.7</v>
      </c>
      <c r="K29" s="68">
        <v>1053.4000000000001</v>
      </c>
      <c r="L29" s="68">
        <v>11.45</v>
      </c>
      <c r="M29" s="68">
        <v>11.45</v>
      </c>
      <c r="N29" s="68">
        <v>45.8</v>
      </c>
      <c r="O29" s="68">
        <v>45.8</v>
      </c>
      <c r="P29" s="68">
        <v>1126.5</v>
      </c>
      <c r="Q29" s="68">
        <v>1055.3499999999999</v>
      </c>
      <c r="R29" s="69">
        <v>1030.5</v>
      </c>
      <c r="S29" s="68">
        <v>1062.95</v>
      </c>
      <c r="T29" s="68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669</v>
      </c>
      <c r="AC29" s="64">
        <v>3.5628550074738419</v>
      </c>
      <c r="AD29" s="64">
        <v>3.1634529147982069</v>
      </c>
      <c r="AE29" s="64">
        <v>1.711509715994021E-2</v>
      </c>
      <c r="AF29" s="64">
        <v>6.8460388639760839E-2</v>
      </c>
      <c r="AG29" s="64">
        <v>0</v>
      </c>
      <c r="AH29" s="64">
        <v>0</v>
      </c>
      <c r="AI29" s="64">
        <v>6.8118834080717496</v>
      </c>
      <c r="AJ29" s="65">
        <v>0.97478991596638664</v>
      </c>
      <c r="AK29" s="65">
        <v>1.0697674418604652</v>
      </c>
      <c r="AL29" s="65">
        <v>1</v>
      </c>
      <c r="AM29" s="65">
        <v>1</v>
      </c>
      <c r="AN29" s="65">
        <v>0.93683976919662659</v>
      </c>
      <c r="AO29" s="65">
        <v>1.031489568170791</v>
      </c>
      <c r="AP29" s="65" t="s">
        <v>79</v>
      </c>
      <c r="AQ29" s="65" t="s">
        <v>79</v>
      </c>
      <c r="AR29" s="65" t="s">
        <v>79</v>
      </c>
      <c r="AS29" s="65" t="s">
        <v>79</v>
      </c>
    </row>
    <row r="30" spans="3:45" ht="100.8" x14ac:dyDescent="0.3">
      <c r="C30" s="58" t="str">
        <f t="shared" si="0"/>
        <v/>
      </c>
      <c r="D30" s="72" t="s">
        <v>94</v>
      </c>
      <c r="E30" s="60" t="s">
        <v>105</v>
      </c>
      <c r="F30" s="61" t="s">
        <v>87</v>
      </c>
      <c r="G30" s="66"/>
      <c r="H30" s="63">
        <v>1800</v>
      </c>
      <c r="I30" s="68">
        <v>1530.5</v>
      </c>
      <c r="J30" s="68">
        <v>1580.5</v>
      </c>
      <c r="K30" s="68">
        <v>1696.5</v>
      </c>
      <c r="L30" s="68">
        <v>240</v>
      </c>
      <c r="M30" s="68">
        <v>240</v>
      </c>
      <c r="N30" s="68">
        <v>111</v>
      </c>
      <c r="O30" s="68">
        <v>111</v>
      </c>
      <c r="P30" s="68">
        <v>1440</v>
      </c>
      <c r="Q30" s="68">
        <v>1272</v>
      </c>
      <c r="R30" s="69">
        <v>1116</v>
      </c>
      <c r="S30" s="68">
        <v>1764</v>
      </c>
      <c r="T30" s="68">
        <v>96</v>
      </c>
      <c r="U30" s="69">
        <v>96</v>
      </c>
      <c r="V30" s="69">
        <v>36</v>
      </c>
      <c r="W30" s="69">
        <v>36</v>
      </c>
      <c r="X30" s="69">
        <v>0</v>
      </c>
      <c r="Y30" s="69">
        <v>0</v>
      </c>
      <c r="Z30" s="69">
        <v>0</v>
      </c>
      <c r="AA30" s="69">
        <v>0</v>
      </c>
      <c r="AB30" s="69">
        <v>951</v>
      </c>
      <c r="AC30" s="64">
        <v>2.9468980021030493</v>
      </c>
      <c r="AD30" s="64">
        <v>3.638801261829653</v>
      </c>
      <c r="AE30" s="64">
        <v>0.35331230283911674</v>
      </c>
      <c r="AF30" s="64">
        <v>0.15457413249211358</v>
      </c>
      <c r="AG30" s="64">
        <v>0</v>
      </c>
      <c r="AH30" s="64">
        <v>0</v>
      </c>
      <c r="AI30" s="64">
        <v>7.093585699263933</v>
      </c>
      <c r="AJ30" s="65">
        <v>0.8502777777777778</v>
      </c>
      <c r="AK30" s="65">
        <v>1.073394495412844</v>
      </c>
      <c r="AL30" s="65">
        <v>1</v>
      </c>
      <c r="AM30" s="65">
        <v>1</v>
      </c>
      <c r="AN30" s="65">
        <v>0.8833333333333333</v>
      </c>
      <c r="AO30" s="65">
        <v>1.5806451612903225</v>
      </c>
      <c r="AP30" s="65">
        <v>1</v>
      </c>
      <c r="AQ30" s="65">
        <v>1</v>
      </c>
      <c r="AR30" s="65" t="s">
        <v>79</v>
      </c>
      <c r="AS30" s="65" t="s">
        <v>79</v>
      </c>
    </row>
    <row r="31" spans="3:45" ht="100.8" x14ac:dyDescent="0.3">
      <c r="C31" s="58" t="str">
        <f t="shared" si="0"/>
        <v/>
      </c>
      <c r="D31" s="72" t="s">
        <v>94</v>
      </c>
      <c r="E31" s="60" t="s">
        <v>106</v>
      </c>
      <c r="F31" s="61" t="s">
        <v>98</v>
      </c>
      <c r="G31" s="66" t="s">
        <v>98</v>
      </c>
      <c r="H31" s="63">
        <v>1080</v>
      </c>
      <c r="I31" s="68">
        <v>1067</v>
      </c>
      <c r="J31" s="68">
        <v>948</v>
      </c>
      <c r="K31" s="68">
        <v>923</v>
      </c>
      <c r="L31" s="68">
        <v>0</v>
      </c>
      <c r="M31" s="68">
        <v>0</v>
      </c>
      <c r="N31" s="68">
        <v>132</v>
      </c>
      <c r="O31" s="68">
        <v>132</v>
      </c>
      <c r="P31" s="68">
        <v>1080</v>
      </c>
      <c r="Q31" s="68">
        <v>930</v>
      </c>
      <c r="R31" s="69">
        <v>720</v>
      </c>
      <c r="S31" s="68">
        <v>948</v>
      </c>
      <c r="T31" s="68">
        <v>0</v>
      </c>
      <c r="U31" s="69">
        <v>0</v>
      </c>
      <c r="V31" s="69">
        <v>48</v>
      </c>
      <c r="W31" s="69">
        <v>48</v>
      </c>
      <c r="X31" s="69">
        <v>0</v>
      </c>
      <c r="Y31" s="69">
        <v>0</v>
      </c>
      <c r="Z31" s="69">
        <v>0</v>
      </c>
      <c r="AA31" s="69">
        <v>0</v>
      </c>
      <c r="AB31" s="69">
        <v>475</v>
      </c>
      <c r="AC31" s="64">
        <v>4.2042105263157898</v>
      </c>
      <c r="AD31" s="64">
        <v>3.9389473684210525</v>
      </c>
      <c r="AE31" s="64">
        <v>0</v>
      </c>
      <c r="AF31" s="64">
        <v>0.37894736842105264</v>
      </c>
      <c r="AG31" s="64">
        <v>0</v>
      </c>
      <c r="AH31" s="64">
        <v>0</v>
      </c>
      <c r="AI31" s="64">
        <v>8.5221052631578953</v>
      </c>
      <c r="AJ31" s="65">
        <v>0.98796296296296293</v>
      </c>
      <c r="AK31" s="65">
        <v>0.97362869198312241</v>
      </c>
      <c r="AL31" s="65" t="s">
        <v>79</v>
      </c>
      <c r="AM31" s="65">
        <v>1</v>
      </c>
      <c r="AN31" s="65">
        <v>0.86111111111111116</v>
      </c>
      <c r="AO31" s="65">
        <v>1.3166666666666667</v>
      </c>
      <c r="AP31" s="65" t="s">
        <v>79</v>
      </c>
      <c r="AQ31" s="65">
        <v>1</v>
      </c>
      <c r="AR31" s="65" t="s">
        <v>79</v>
      </c>
      <c r="AS31" s="65" t="s">
        <v>79</v>
      </c>
    </row>
    <row r="32" spans="3:45" ht="100.8" x14ac:dyDescent="0.3">
      <c r="C32" s="58" t="str">
        <f t="shared" si="0"/>
        <v/>
      </c>
      <c r="D32" s="72" t="s">
        <v>94</v>
      </c>
      <c r="E32" s="60" t="s">
        <v>107</v>
      </c>
      <c r="F32" s="61" t="s">
        <v>87</v>
      </c>
      <c r="G32" s="66"/>
      <c r="H32" s="63">
        <v>1560</v>
      </c>
      <c r="I32" s="68">
        <v>1381</v>
      </c>
      <c r="J32" s="68">
        <v>1530</v>
      </c>
      <c r="K32" s="68">
        <v>1455</v>
      </c>
      <c r="L32" s="68">
        <v>60</v>
      </c>
      <c r="M32" s="68">
        <v>60</v>
      </c>
      <c r="N32" s="68">
        <v>276</v>
      </c>
      <c r="O32" s="68">
        <v>276</v>
      </c>
      <c r="P32" s="68">
        <v>1080</v>
      </c>
      <c r="Q32" s="68">
        <v>1032</v>
      </c>
      <c r="R32" s="69">
        <v>1440</v>
      </c>
      <c r="S32" s="68">
        <v>1440</v>
      </c>
      <c r="T32" s="68">
        <v>0</v>
      </c>
      <c r="U32" s="69">
        <v>0</v>
      </c>
      <c r="V32" s="69">
        <v>84</v>
      </c>
      <c r="W32" s="69">
        <v>84</v>
      </c>
      <c r="X32" s="69">
        <v>0</v>
      </c>
      <c r="Y32" s="69">
        <v>0</v>
      </c>
      <c r="Z32" s="69">
        <v>0</v>
      </c>
      <c r="AA32" s="69">
        <v>0</v>
      </c>
      <c r="AB32" s="69">
        <v>632</v>
      </c>
      <c r="AC32" s="64">
        <v>3.8180379746835444</v>
      </c>
      <c r="AD32" s="64">
        <v>4.5806962025316453</v>
      </c>
      <c r="AE32" s="64">
        <v>9.49367088607595E-2</v>
      </c>
      <c r="AF32" s="64">
        <v>0.569620253164557</v>
      </c>
      <c r="AG32" s="64">
        <v>0</v>
      </c>
      <c r="AH32" s="64">
        <v>0</v>
      </c>
      <c r="AI32" s="64">
        <v>9.0632911392405067</v>
      </c>
      <c r="AJ32" s="65">
        <v>0.88525641025641022</v>
      </c>
      <c r="AK32" s="65">
        <v>0.9509803921568627</v>
      </c>
      <c r="AL32" s="65">
        <v>1</v>
      </c>
      <c r="AM32" s="65">
        <v>1</v>
      </c>
      <c r="AN32" s="65">
        <v>0.9555555555555556</v>
      </c>
      <c r="AO32" s="65">
        <v>1</v>
      </c>
      <c r="AP32" s="65" t="s">
        <v>79</v>
      </c>
      <c r="AQ32" s="65">
        <v>1</v>
      </c>
      <c r="AR32" s="65" t="s">
        <v>79</v>
      </c>
      <c r="AS32" s="65" t="s">
        <v>79</v>
      </c>
    </row>
    <row r="33" spans="3:45" ht="86.4" x14ac:dyDescent="0.3">
      <c r="C33" s="58" t="str">
        <f t="shared" si="0"/>
        <v/>
      </c>
      <c r="D33" s="72" t="s">
        <v>94</v>
      </c>
      <c r="E33" s="60" t="s">
        <v>108</v>
      </c>
      <c r="F33" s="61" t="s">
        <v>109</v>
      </c>
      <c r="G33" s="66" t="s">
        <v>82</v>
      </c>
      <c r="H33" s="63">
        <v>1728</v>
      </c>
      <c r="I33" s="68">
        <v>1561</v>
      </c>
      <c r="J33" s="68">
        <v>1325</v>
      </c>
      <c r="K33" s="68">
        <v>1606</v>
      </c>
      <c r="L33" s="68">
        <v>72</v>
      </c>
      <c r="M33" s="68">
        <v>72</v>
      </c>
      <c r="N33" s="68">
        <v>115</v>
      </c>
      <c r="O33" s="68">
        <v>115</v>
      </c>
      <c r="P33" s="68">
        <v>1056</v>
      </c>
      <c r="Q33" s="68">
        <v>1020</v>
      </c>
      <c r="R33" s="69">
        <v>1395</v>
      </c>
      <c r="S33" s="68">
        <v>1500</v>
      </c>
      <c r="T33" s="68">
        <v>36</v>
      </c>
      <c r="U33" s="69">
        <v>36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646</v>
      </c>
      <c r="AC33" s="64">
        <v>3.9953560371517027</v>
      </c>
      <c r="AD33" s="64">
        <v>4.8080495356037147</v>
      </c>
      <c r="AE33" s="64">
        <v>0.16718266253869968</v>
      </c>
      <c r="AF33" s="64">
        <v>0.17801857585139319</v>
      </c>
      <c r="AG33" s="64">
        <v>0</v>
      </c>
      <c r="AH33" s="64">
        <v>0</v>
      </c>
      <c r="AI33" s="64">
        <v>9.1486068111455108</v>
      </c>
      <c r="AJ33" s="65">
        <v>0.90335648148148151</v>
      </c>
      <c r="AK33" s="65">
        <v>1.2120754716981132</v>
      </c>
      <c r="AL33" s="65">
        <v>1</v>
      </c>
      <c r="AM33" s="65">
        <v>1</v>
      </c>
      <c r="AN33" s="65">
        <v>0.96590909090909094</v>
      </c>
      <c r="AO33" s="65">
        <v>1.075268817204301</v>
      </c>
      <c r="AP33" s="65">
        <v>1</v>
      </c>
      <c r="AQ33" s="65" t="s">
        <v>79</v>
      </c>
      <c r="AR33" s="65" t="s">
        <v>79</v>
      </c>
      <c r="AS33" s="65" t="s">
        <v>79</v>
      </c>
    </row>
    <row r="34" spans="3:45" ht="86.4" x14ac:dyDescent="0.3">
      <c r="C34" s="58" t="str">
        <f t="shared" si="0"/>
        <v/>
      </c>
      <c r="D34" s="72" t="s">
        <v>94</v>
      </c>
      <c r="E34" s="60" t="s">
        <v>110</v>
      </c>
      <c r="F34" s="61" t="s">
        <v>82</v>
      </c>
      <c r="G34" s="66" t="s">
        <v>111</v>
      </c>
      <c r="H34" s="63">
        <v>1353</v>
      </c>
      <c r="I34" s="68">
        <v>1220</v>
      </c>
      <c r="J34" s="68">
        <v>1608</v>
      </c>
      <c r="K34" s="68">
        <v>1514.5</v>
      </c>
      <c r="L34" s="68">
        <v>132</v>
      </c>
      <c r="M34" s="68">
        <v>132</v>
      </c>
      <c r="N34" s="68">
        <v>72</v>
      </c>
      <c r="O34" s="68">
        <v>72</v>
      </c>
      <c r="P34" s="68">
        <v>1236</v>
      </c>
      <c r="Q34" s="68">
        <v>1176</v>
      </c>
      <c r="R34" s="69">
        <v>1596</v>
      </c>
      <c r="S34" s="68">
        <v>1176</v>
      </c>
      <c r="T34" s="68">
        <v>0</v>
      </c>
      <c r="U34" s="69">
        <v>0</v>
      </c>
      <c r="V34" s="69">
        <v>0</v>
      </c>
      <c r="W34" s="69">
        <v>0</v>
      </c>
      <c r="X34" s="69"/>
      <c r="Y34" s="69"/>
      <c r="Z34" s="69"/>
      <c r="AA34" s="69"/>
      <c r="AB34" s="69">
        <v>832</v>
      </c>
      <c r="AC34" s="64">
        <v>2.8798076923076925</v>
      </c>
      <c r="AD34" s="64">
        <v>3.2337740384615383</v>
      </c>
      <c r="AE34" s="64">
        <v>0.15865384615384615</v>
      </c>
      <c r="AF34" s="64">
        <v>8.6538461538461536E-2</v>
      </c>
      <c r="AG34" s="64">
        <v>0</v>
      </c>
      <c r="AH34" s="64">
        <v>0</v>
      </c>
      <c r="AI34" s="64">
        <v>6.3587740384615383</v>
      </c>
      <c r="AJ34" s="65">
        <v>0.90169992609017002</v>
      </c>
      <c r="AK34" s="65">
        <v>0.94185323383084574</v>
      </c>
      <c r="AL34" s="65">
        <v>1</v>
      </c>
      <c r="AM34" s="65">
        <v>1</v>
      </c>
      <c r="AN34" s="65">
        <v>0.95145631067961167</v>
      </c>
      <c r="AO34" s="65">
        <v>0.73684210526315785</v>
      </c>
      <c r="AP34" s="65" t="s">
        <v>79</v>
      </c>
      <c r="AQ34" s="65" t="s">
        <v>79</v>
      </c>
      <c r="AR34" s="65" t="s">
        <v>79</v>
      </c>
      <c r="AS34" s="65" t="s">
        <v>79</v>
      </c>
    </row>
    <row r="35" spans="3:45" ht="86.4" x14ac:dyDescent="0.3">
      <c r="C35" s="58" t="str">
        <f t="shared" si="0"/>
        <v/>
      </c>
      <c r="D35" s="72" t="s">
        <v>94</v>
      </c>
      <c r="E35" s="60" t="s">
        <v>112</v>
      </c>
      <c r="F35" s="61" t="s">
        <v>113</v>
      </c>
      <c r="G35" s="66" t="s">
        <v>113</v>
      </c>
      <c r="H35" s="63">
        <v>1320</v>
      </c>
      <c r="I35" s="68">
        <v>1182</v>
      </c>
      <c r="J35" s="68">
        <v>504</v>
      </c>
      <c r="K35" s="68">
        <v>356</v>
      </c>
      <c r="L35" s="68">
        <v>0</v>
      </c>
      <c r="M35" s="68">
        <v>0</v>
      </c>
      <c r="N35" s="68">
        <v>0</v>
      </c>
      <c r="O35" s="68">
        <v>0</v>
      </c>
      <c r="P35" s="68">
        <v>720</v>
      </c>
      <c r="Q35" s="68">
        <v>720</v>
      </c>
      <c r="R35" s="69">
        <v>360</v>
      </c>
      <c r="S35" s="68">
        <v>384</v>
      </c>
      <c r="T35" s="68"/>
      <c r="U35" s="69"/>
      <c r="V35" s="69"/>
      <c r="W35" s="69"/>
      <c r="X35" s="69"/>
      <c r="Y35" s="69"/>
      <c r="Z35" s="69"/>
      <c r="AA35" s="69"/>
      <c r="AB35" s="69">
        <v>339</v>
      </c>
      <c r="AC35" s="64">
        <v>5.610619469026549</v>
      </c>
      <c r="AD35" s="64">
        <v>2.1828908554572273</v>
      </c>
      <c r="AE35" s="64">
        <v>0</v>
      </c>
      <c r="AF35" s="64">
        <v>0</v>
      </c>
      <c r="AG35" s="64">
        <v>0</v>
      </c>
      <c r="AH35" s="64">
        <v>0</v>
      </c>
      <c r="AI35" s="64">
        <v>7.7935103244837762</v>
      </c>
      <c r="AJ35" s="65">
        <v>0.8954545454545455</v>
      </c>
      <c r="AK35" s="65">
        <v>0.70634920634920639</v>
      </c>
      <c r="AL35" s="65" t="s">
        <v>79</v>
      </c>
      <c r="AM35" s="65" t="s">
        <v>79</v>
      </c>
      <c r="AN35" s="65">
        <v>1</v>
      </c>
      <c r="AO35" s="65">
        <v>1.0666666666666667</v>
      </c>
      <c r="AP35" s="65" t="s">
        <v>79</v>
      </c>
      <c r="AQ35" s="65" t="s">
        <v>79</v>
      </c>
      <c r="AR35" s="65" t="s">
        <v>79</v>
      </c>
      <c r="AS35" s="65" t="s">
        <v>79</v>
      </c>
    </row>
    <row r="36" spans="3:45" ht="86.4" x14ac:dyDescent="0.3">
      <c r="C36" s="58" t="str">
        <f t="shared" si="0"/>
        <v/>
      </c>
      <c r="D36" s="72" t="s">
        <v>94</v>
      </c>
      <c r="E36" s="60" t="s">
        <v>114</v>
      </c>
      <c r="F36" s="61" t="s">
        <v>103</v>
      </c>
      <c r="G36" s="66"/>
      <c r="H36" s="63">
        <v>1815</v>
      </c>
      <c r="I36" s="68">
        <v>1735.5</v>
      </c>
      <c r="J36" s="68">
        <v>1425</v>
      </c>
      <c r="K36" s="68">
        <v>1394.5</v>
      </c>
      <c r="L36" s="68">
        <v>0</v>
      </c>
      <c r="M36" s="68">
        <v>0</v>
      </c>
      <c r="N36" s="68">
        <v>0</v>
      </c>
      <c r="O36" s="68">
        <v>0</v>
      </c>
      <c r="P36" s="68">
        <v>1035</v>
      </c>
      <c r="Q36" s="68">
        <v>1035</v>
      </c>
      <c r="R36" s="69">
        <v>1380</v>
      </c>
      <c r="S36" s="68">
        <v>1449</v>
      </c>
      <c r="T36" s="68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911</v>
      </c>
      <c r="AC36" s="64">
        <v>3.0411635565312842</v>
      </c>
      <c r="AD36" s="64">
        <v>3.1212952799121845</v>
      </c>
      <c r="AE36" s="64">
        <v>0</v>
      </c>
      <c r="AF36" s="64">
        <v>0</v>
      </c>
      <c r="AG36" s="64">
        <v>0</v>
      </c>
      <c r="AH36" s="64">
        <v>0</v>
      </c>
      <c r="AI36" s="64">
        <v>6.1624588364434691</v>
      </c>
      <c r="AJ36" s="65">
        <v>0.95619834710743801</v>
      </c>
      <c r="AK36" s="65">
        <v>0.97859649122807013</v>
      </c>
      <c r="AL36" s="65" t="s">
        <v>79</v>
      </c>
      <c r="AM36" s="65" t="s">
        <v>79</v>
      </c>
      <c r="AN36" s="65">
        <v>1</v>
      </c>
      <c r="AO36" s="65">
        <v>1.05</v>
      </c>
      <c r="AP36" s="65" t="s">
        <v>79</v>
      </c>
      <c r="AQ36" s="65" t="s">
        <v>79</v>
      </c>
      <c r="AR36" s="65" t="s">
        <v>79</v>
      </c>
      <c r="AS36" s="65" t="s">
        <v>79</v>
      </c>
    </row>
    <row r="37" spans="3:45" ht="86.4" x14ac:dyDescent="0.3">
      <c r="C37" s="58" t="str">
        <f t="shared" si="0"/>
        <v/>
      </c>
      <c r="D37" s="72" t="s">
        <v>94</v>
      </c>
      <c r="E37" s="60" t="s">
        <v>115</v>
      </c>
      <c r="F37" s="61" t="s">
        <v>116</v>
      </c>
      <c r="G37" s="66" t="s">
        <v>82</v>
      </c>
      <c r="H37" s="63">
        <v>1470</v>
      </c>
      <c r="I37" s="68">
        <v>1302.5</v>
      </c>
      <c r="J37" s="68">
        <v>1752</v>
      </c>
      <c r="K37" s="68">
        <v>1605.5</v>
      </c>
      <c r="L37" s="68">
        <v>120</v>
      </c>
      <c r="M37" s="68">
        <v>120</v>
      </c>
      <c r="N37" s="68">
        <v>48</v>
      </c>
      <c r="O37" s="68">
        <v>48</v>
      </c>
      <c r="P37" s="68">
        <v>1344</v>
      </c>
      <c r="Q37" s="68">
        <v>1260</v>
      </c>
      <c r="R37" s="69">
        <v>1800</v>
      </c>
      <c r="S37" s="68">
        <v>1686</v>
      </c>
      <c r="T37" s="68">
        <v>144</v>
      </c>
      <c r="U37" s="69">
        <v>144</v>
      </c>
      <c r="V37" s="69">
        <v>0</v>
      </c>
      <c r="W37" s="69">
        <v>0</v>
      </c>
      <c r="X37" s="69"/>
      <c r="Y37" s="69"/>
      <c r="Z37" s="69"/>
      <c r="AA37" s="69"/>
      <c r="AB37" s="69">
        <v>884</v>
      </c>
      <c r="AC37" s="64">
        <v>2.8987556561085972</v>
      </c>
      <c r="AD37" s="64">
        <v>3.7234162895927603</v>
      </c>
      <c r="AE37" s="64">
        <v>0.29864253393665158</v>
      </c>
      <c r="AF37" s="64">
        <v>5.4298642533936653E-2</v>
      </c>
      <c r="AG37" s="64">
        <v>0</v>
      </c>
      <c r="AH37" s="64">
        <v>0</v>
      </c>
      <c r="AI37" s="64">
        <v>6.9751131221719458</v>
      </c>
      <c r="AJ37" s="65">
        <v>0.88605442176870752</v>
      </c>
      <c r="AK37" s="65">
        <v>0.91638127853881279</v>
      </c>
      <c r="AL37" s="65">
        <v>1</v>
      </c>
      <c r="AM37" s="65">
        <v>1</v>
      </c>
      <c r="AN37" s="65">
        <v>0.9375</v>
      </c>
      <c r="AO37" s="65">
        <v>0.93666666666666665</v>
      </c>
      <c r="AP37" s="65">
        <v>1</v>
      </c>
      <c r="AQ37" s="65" t="s">
        <v>79</v>
      </c>
      <c r="AR37" s="65" t="s">
        <v>79</v>
      </c>
      <c r="AS37" s="65" t="s">
        <v>79</v>
      </c>
    </row>
    <row r="38" spans="3:45" ht="100.8" x14ac:dyDescent="0.3">
      <c r="C38" s="58" t="str">
        <f t="shared" si="0"/>
        <v/>
      </c>
      <c r="D38" s="72" t="s">
        <v>94</v>
      </c>
      <c r="E38" s="60" t="s">
        <v>117</v>
      </c>
      <c r="F38" s="61" t="s">
        <v>89</v>
      </c>
      <c r="G38" s="66" t="s">
        <v>82</v>
      </c>
      <c r="H38" s="63">
        <v>1158</v>
      </c>
      <c r="I38" s="68">
        <v>1135.5</v>
      </c>
      <c r="J38" s="68">
        <v>1055</v>
      </c>
      <c r="K38" s="68">
        <v>1098</v>
      </c>
      <c r="L38" s="68">
        <v>72</v>
      </c>
      <c r="M38" s="68">
        <v>72</v>
      </c>
      <c r="N38" s="68">
        <v>24</v>
      </c>
      <c r="O38" s="68">
        <v>24</v>
      </c>
      <c r="P38" s="68">
        <v>876</v>
      </c>
      <c r="Q38" s="68">
        <v>876</v>
      </c>
      <c r="R38" s="69">
        <v>1080</v>
      </c>
      <c r="S38" s="68">
        <v>1080</v>
      </c>
      <c r="T38" s="68">
        <v>204</v>
      </c>
      <c r="U38" s="69">
        <v>204</v>
      </c>
      <c r="V38" s="69">
        <v>0</v>
      </c>
      <c r="W38" s="69">
        <v>0</v>
      </c>
      <c r="X38" s="69"/>
      <c r="Y38" s="69"/>
      <c r="Z38" s="69"/>
      <c r="AA38" s="69"/>
      <c r="AB38" s="69">
        <v>809</v>
      </c>
      <c r="AC38" s="64">
        <v>2.4864029666254637</v>
      </c>
      <c r="AD38" s="64">
        <v>2.6922126081582198</v>
      </c>
      <c r="AE38" s="64">
        <v>0.34116192830655129</v>
      </c>
      <c r="AF38" s="64">
        <v>2.9666254635352288E-2</v>
      </c>
      <c r="AG38" s="64">
        <v>0</v>
      </c>
      <c r="AH38" s="64">
        <v>0</v>
      </c>
      <c r="AI38" s="64">
        <v>5.5494437577255873</v>
      </c>
      <c r="AJ38" s="65">
        <v>0.98056994818652854</v>
      </c>
      <c r="AK38" s="65">
        <v>1.0407582938388626</v>
      </c>
      <c r="AL38" s="65">
        <v>1</v>
      </c>
      <c r="AM38" s="65">
        <v>1</v>
      </c>
      <c r="AN38" s="65">
        <v>1</v>
      </c>
      <c r="AO38" s="65">
        <v>1</v>
      </c>
      <c r="AP38" s="65">
        <v>1</v>
      </c>
      <c r="AQ38" s="65" t="s">
        <v>79</v>
      </c>
      <c r="AR38" s="65" t="s">
        <v>79</v>
      </c>
      <c r="AS38" s="65" t="s">
        <v>79</v>
      </c>
    </row>
    <row r="39" spans="3:45" ht="86.4" x14ac:dyDescent="0.3">
      <c r="C39" s="58" t="str">
        <f t="shared" si="0"/>
        <v/>
      </c>
      <c r="D39" s="72" t="s">
        <v>94</v>
      </c>
      <c r="E39" s="60" t="s">
        <v>118</v>
      </c>
      <c r="F39" s="61" t="s">
        <v>119</v>
      </c>
      <c r="G39" s="66" t="s">
        <v>120</v>
      </c>
      <c r="H39" s="63">
        <v>1368</v>
      </c>
      <c r="I39" s="68">
        <v>1222</v>
      </c>
      <c r="J39" s="68">
        <v>1080</v>
      </c>
      <c r="K39" s="68">
        <v>997</v>
      </c>
      <c r="L39" s="68">
        <v>0</v>
      </c>
      <c r="M39" s="68">
        <v>0</v>
      </c>
      <c r="N39" s="68">
        <v>144</v>
      </c>
      <c r="O39" s="68">
        <v>144</v>
      </c>
      <c r="P39" s="68">
        <v>744</v>
      </c>
      <c r="Q39" s="68">
        <v>744</v>
      </c>
      <c r="R39" s="69">
        <v>1080</v>
      </c>
      <c r="S39" s="68">
        <v>720</v>
      </c>
      <c r="T39" s="68">
        <v>0</v>
      </c>
      <c r="U39" s="69">
        <v>0</v>
      </c>
      <c r="V39" s="69">
        <v>36</v>
      </c>
      <c r="W39" s="69">
        <v>36</v>
      </c>
      <c r="X39" s="69"/>
      <c r="Y39" s="69"/>
      <c r="Z39" s="69"/>
      <c r="AA39" s="69"/>
      <c r="AB39" s="69">
        <v>563</v>
      </c>
      <c r="AC39" s="64">
        <v>3.4920071047957371</v>
      </c>
      <c r="AD39" s="64">
        <v>3.0497335701598578</v>
      </c>
      <c r="AE39" s="64">
        <v>0</v>
      </c>
      <c r="AF39" s="64">
        <v>0.31971580817051509</v>
      </c>
      <c r="AG39" s="64">
        <v>0</v>
      </c>
      <c r="AH39" s="64">
        <v>0</v>
      </c>
      <c r="AI39" s="64">
        <v>6.8614564831261102</v>
      </c>
      <c r="AJ39" s="65">
        <v>0.89327485380116955</v>
      </c>
      <c r="AK39" s="65">
        <v>0.92314814814814816</v>
      </c>
      <c r="AL39" s="65" t="s">
        <v>79</v>
      </c>
      <c r="AM39" s="65">
        <v>1</v>
      </c>
      <c r="AN39" s="65">
        <v>1</v>
      </c>
      <c r="AO39" s="65">
        <v>0.66666666666666663</v>
      </c>
      <c r="AP39" s="65" t="s">
        <v>79</v>
      </c>
      <c r="AQ39" s="65">
        <v>1</v>
      </c>
      <c r="AR39" s="65" t="s">
        <v>79</v>
      </c>
      <c r="AS39" s="65" t="s">
        <v>79</v>
      </c>
    </row>
    <row r="40" spans="3:45" ht="86.4" x14ac:dyDescent="0.3">
      <c r="C40" s="58" t="str">
        <f t="shared" si="0"/>
        <v/>
      </c>
      <c r="D40" s="72" t="s">
        <v>94</v>
      </c>
      <c r="E40" s="60" t="s">
        <v>121</v>
      </c>
      <c r="F40" s="61" t="s">
        <v>122</v>
      </c>
      <c r="G40" s="66" t="s">
        <v>123</v>
      </c>
      <c r="H40" s="63">
        <v>1380</v>
      </c>
      <c r="I40" s="68">
        <v>1265</v>
      </c>
      <c r="J40" s="68">
        <v>1035</v>
      </c>
      <c r="K40" s="68">
        <v>1046.5</v>
      </c>
      <c r="L40" s="68">
        <v>0</v>
      </c>
      <c r="M40" s="68">
        <v>0</v>
      </c>
      <c r="N40" s="68">
        <v>0</v>
      </c>
      <c r="O40" s="68">
        <v>0</v>
      </c>
      <c r="P40" s="68">
        <v>690</v>
      </c>
      <c r="Q40" s="68">
        <v>690</v>
      </c>
      <c r="R40" s="69">
        <v>345</v>
      </c>
      <c r="S40" s="68">
        <v>379.5</v>
      </c>
      <c r="T40" s="68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347</v>
      </c>
      <c r="AC40" s="64">
        <v>5.6340057636887604</v>
      </c>
      <c r="AD40" s="64">
        <v>4.1095100864553311</v>
      </c>
      <c r="AE40" s="64">
        <v>0</v>
      </c>
      <c r="AF40" s="64">
        <v>0</v>
      </c>
      <c r="AG40" s="64">
        <v>0</v>
      </c>
      <c r="AH40" s="64">
        <v>0</v>
      </c>
      <c r="AI40" s="64">
        <v>9.7435158501440924</v>
      </c>
      <c r="AJ40" s="65">
        <v>0.91666666666666663</v>
      </c>
      <c r="AK40" s="65">
        <v>1.0111111111111111</v>
      </c>
      <c r="AL40" s="65" t="s">
        <v>79</v>
      </c>
      <c r="AM40" s="65" t="s">
        <v>79</v>
      </c>
      <c r="AN40" s="65">
        <v>1</v>
      </c>
      <c r="AO40" s="65">
        <v>1.1000000000000001</v>
      </c>
      <c r="AP40" s="65" t="s">
        <v>79</v>
      </c>
      <c r="AQ40" s="65" t="s">
        <v>79</v>
      </c>
      <c r="AR40" s="65" t="s">
        <v>79</v>
      </c>
      <c r="AS40" s="65" t="s">
        <v>79</v>
      </c>
    </row>
    <row r="41" spans="3:45" ht="86.4" x14ac:dyDescent="0.3">
      <c r="C41" s="58" t="str">
        <f t="shared" si="0"/>
        <v/>
      </c>
      <c r="D41" s="72" t="s">
        <v>94</v>
      </c>
      <c r="E41" s="60" t="s">
        <v>124</v>
      </c>
      <c r="F41" s="61" t="s">
        <v>103</v>
      </c>
      <c r="G41" s="66" t="s">
        <v>104</v>
      </c>
      <c r="H41" s="63">
        <v>1080</v>
      </c>
      <c r="I41" s="68">
        <v>1099</v>
      </c>
      <c r="J41" s="68">
        <v>930</v>
      </c>
      <c r="K41" s="68">
        <v>903.5</v>
      </c>
      <c r="L41" s="68">
        <v>0</v>
      </c>
      <c r="M41" s="68">
        <v>0</v>
      </c>
      <c r="N41" s="68">
        <v>28.5</v>
      </c>
      <c r="O41" s="68">
        <v>28.5</v>
      </c>
      <c r="P41" s="68">
        <v>690</v>
      </c>
      <c r="Q41" s="68">
        <v>690</v>
      </c>
      <c r="R41" s="69">
        <v>690</v>
      </c>
      <c r="S41" s="68">
        <v>977.5</v>
      </c>
      <c r="T41" s="68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567</v>
      </c>
      <c r="AC41" s="64">
        <v>3.1552028218694885</v>
      </c>
      <c r="AD41" s="64">
        <v>3.3174603174603177</v>
      </c>
      <c r="AE41" s="64">
        <v>0</v>
      </c>
      <c r="AF41" s="64">
        <v>5.0264550264550262E-2</v>
      </c>
      <c r="AG41" s="64">
        <v>0</v>
      </c>
      <c r="AH41" s="64">
        <v>0</v>
      </c>
      <c r="AI41" s="64">
        <v>6.522927689594356</v>
      </c>
      <c r="AJ41" s="65">
        <v>1.0175925925925926</v>
      </c>
      <c r="AK41" s="65">
        <v>0.97150537634408607</v>
      </c>
      <c r="AL41" s="65" t="s">
        <v>79</v>
      </c>
      <c r="AM41" s="65">
        <v>1</v>
      </c>
      <c r="AN41" s="65">
        <v>1</v>
      </c>
      <c r="AO41" s="65">
        <v>1.4166666666666667</v>
      </c>
      <c r="AP41" s="65" t="s">
        <v>79</v>
      </c>
      <c r="AQ41" s="65" t="s">
        <v>79</v>
      </c>
      <c r="AR41" s="65" t="s">
        <v>79</v>
      </c>
      <c r="AS41" s="65" t="s">
        <v>79</v>
      </c>
    </row>
    <row r="42" spans="3:45" ht="86.4" x14ac:dyDescent="0.3">
      <c r="C42" s="58" t="str">
        <f t="shared" si="0"/>
        <v/>
      </c>
      <c r="D42" s="72" t="s">
        <v>94</v>
      </c>
      <c r="E42" s="60" t="s">
        <v>125</v>
      </c>
      <c r="F42" s="61" t="s">
        <v>103</v>
      </c>
      <c r="G42" s="66" t="s">
        <v>126</v>
      </c>
      <c r="H42" s="63">
        <v>1380</v>
      </c>
      <c r="I42" s="68">
        <v>1302</v>
      </c>
      <c r="J42" s="68">
        <v>1035</v>
      </c>
      <c r="K42" s="68">
        <v>1072</v>
      </c>
      <c r="L42" s="68">
        <v>0</v>
      </c>
      <c r="M42" s="68">
        <v>0</v>
      </c>
      <c r="N42" s="68">
        <v>92</v>
      </c>
      <c r="O42" s="68">
        <v>23</v>
      </c>
      <c r="P42" s="68">
        <v>690</v>
      </c>
      <c r="Q42" s="68">
        <v>690</v>
      </c>
      <c r="R42" s="69">
        <v>690</v>
      </c>
      <c r="S42" s="68">
        <v>770.5</v>
      </c>
      <c r="T42" s="68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655</v>
      </c>
      <c r="AC42" s="64">
        <v>3.0412213740458016</v>
      </c>
      <c r="AD42" s="64">
        <v>2.8129770992366412</v>
      </c>
      <c r="AE42" s="64">
        <v>0</v>
      </c>
      <c r="AF42" s="64">
        <v>3.5114503816793895E-2</v>
      </c>
      <c r="AG42" s="64">
        <v>0</v>
      </c>
      <c r="AH42" s="64">
        <v>0</v>
      </c>
      <c r="AI42" s="64">
        <v>5.8893129770992365</v>
      </c>
      <c r="AJ42" s="65">
        <v>0.94347826086956521</v>
      </c>
      <c r="AK42" s="65">
        <v>1.0357487922705313</v>
      </c>
      <c r="AL42" s="65" t="s">
        <v>79</v>
      </c>
      <c r="AM42" s="65">
        <v>0.25</v>
      </c>
      <c r="AN42" s="65">
        <v>1</v>
      </c>
      <c r="AO42" s="65">
        <v>1.1166666666666667</v>
      </c>
      <c r="AP42" s="65" t="s">
        <v>79</v>
      </c>
      <c r="AQ42" s="65" t="s">
        <v>79</v>
      </c>
      <c r="AR42" s="65" t="s">
        <v>79</v>
      </c>
      <c r="AS42" s="65" t="s">
        <v>79</v>
      </c>
    </row>
    <row r="43" spans="3:45" ht="72" x14ac:dyDescent="0.3">
      <c r="C43" s="58" t="str">
        <f t="shared" si="0"/>
        <v/>
      </c>
      <c r="D43" s="72" t="s">
        <v>94</v>
      </c>
      <c r="E43" s="60" t="s">
        <v>127</v>
      </c>
      <c r="F43" s="61" t="s">
        <v>93</v>
      </c>
      <c r="G43" s="66"/>
      <c r="H43" s="63">
        <v>1768</v>
      </c>
      <c r="I43" s="68">
        <v>1536.25</v>
      </c>
      <c r="J43" s="68">
        <v>1740</v>
      </c>
      <c r="K43" s="68">
        <v>1408.25</v>
      </c>
      <c r="L43" s="68"/>
      <c r="M43" s="68"/>
      <c r="N43" s="68"/>
      <c r="O43" s="68"/>
      <c r="P43" s="68">
        <v>1364</v>
      </c>
      <c r="Q43" s="68">
        <v>1056</v>
      </c>
      <c r="R43" s="69">
        <v>1363</v>
      </c>
      <c r="S43" s="68">
        <v>1036</v>
      </c>
      <c r="T43" s="68"/>
      <c r="U43" s="69"/>
      <c r="V43" s="69"/>
      <c r="W43" s="69"/>
      <c r="X43" s="69"/>
      <c r="Y43" s="69"/>
      <c r="Z43" s="69"/>
      <c r="AA43" s="69"/>
      <c r="AB43" s="69">
        <v>451</v>
      </c>
      <c r="AC43" s="64">
        <v>5.7477827050997785</v>
      </c>
      <c r="AD43" s="64">
        <v>5.4196230598669626</v>
      </c>
      <c r="AE43" s="64">
        <v>0</v>
      </c>
      <c r="AF43" s="64">
        <v>0</v>
      </c>
      <c r="AG43" s="64">
        <v>0</v>
      </c>
      <c r="AH43" s="64">
        <v>0</v>
      </c>
      <c r="AI43" s="64">
        <v>11.167405764966741</v>
      </c>
      <c r="AJ43" s="65">
        <v>0.86891968325791857</v>
      </c>
      <c r="AK43" s="65">
        <v>0.8093390804597701</v>
      </c>
      <c r="AL43" s="65" t="s">
        <v>79</v>
      </c>
      <c r="AM43" s="65" t="s">
        <v>79</v>
      </c>
      <c r="AN43" s="65">
        <v>0.77419354838709675</v>
      </c>
      <c r="AO43" s="65">
        <v>0.76008804108584005</v>
      </c>
      <c r="AP43" s="65" t="s">
        <v>79</v>
      </c>
      <c r="AQ43" s="65" t="s">
        <v>79</v>
      </c>
      <c r="AR43" s="65" t="s">
        <v>79</v>
      </c>
      <c r="AS43" s="65" t="s">
        <v>79</v>
      </c>
    </row>
    <row r="44" spans="3:45" ht="72" x14ac:dyDescent="0.3">
      <c r="C44" s="58" t="str">
        <f t="shared" si="0"/>
        <v/>
      </c>
      <c r="D44" s="72" t="s">
        <v>94</v>
      </c>
      <c r="E44" s="60" t="s">
        <v>128</v>
      </c>
      <c r="F44" s="61" t="s">
        <v>93</v>
      </c>
      <c r="G44" s="66"/>
      <c r="H44" s="63"/>
      <c r="I44" s="68"/>
      <c r="J44" s="68"/>
      <c r="K44" s="68"/>
      <c r="L44" s="68"/>
      <c r="M44" s="68"/>
      <c r="N44" s="68"/>
      <c r="O44" s="68"/>
      <c r="P44" s="68"/>
      <c r="Q44" s="68"/>
      <c r="R44" s="69"/>
      <c r="S44" s="68"/>
      <c r="T44" s="68"/>
      <c r="U44" s="69"/>
      <c r="V44" s="69"/>
      <c r="W44" s="69"/>
      <c r="X44" s="69"/>
      <c r="Y44" s="69"/>
      <c r="Z44" s="69"/>
      <c r="AA44" s="69"/>
      <c r="AB44" s="69"/>
      <c r="AC44" s="64" t="s">
        <v>79</v>
      </c>
      <c r="AD44" s="64" t="s">
        <v>79</v>
      </c>
      <c r="AE44" s="64" t="s">
        <v>79</v>
      </c>
      <c r="AF44" s="64" t="s">
        <v>79</v>
      </c>
      <c r="AG44" s="64" t="s">
        <v>79</v>
      </c>
      <c r="AH44" s="64" t="s">
        <v>79</v>
      </c>
      <c r="AI44" s="64" t="s">
        <v>79</v>
      </c>
      <c r="AJ44" s="65" t="s">
        <v>79</v>
      </c>
      <c r="AK44" s="65" t="s">
        <v>79</v>
      </c>
      <c r="AL44" s="65" t="s">
        <v>79</v>
      </c>
      <c r="AM44" s="65" t="s">
        <v>79</v>
      </c>
      <c r="AN44" s="65" t="s">
        <v>79</v>
      </c>
      <c r="AO44" s="65" t="s">
        <v>79</v>
      </c>
      <c r="AP44" s="65" t="s">
        <v>79</v>
      </c>
      <c r="AQ44" s="65" t="s">
        <v>79</v>
      </c>
      <c r="AR44" s="65" t="s">
        <v>79</v>
      </c>
      <c r="AS44" s="65" t="s">
        <v>79</v>
      </c>
    </row>
    <row r="45" spans="3:45" ht="72" x14ac:dyDescent="0.3">
      <c r="C45" s="58" t="str">
        <f t="shared" si="0"/>
        <v/>
      </c>
      <c r="D45" s="72" t="s">
        <v>94</v>
      </c>
      <c r="E45" s="60" t="s">
        <v>129</v>
      </c>
      <c r="F45" s="61" t="s">
        <v>93</v>
      </c>
      <c r="G45" s="66"/>
      <c r="H45" s="63">
        <v>2278</v>
      </c>
      <c r="I45" s="68">
        <v>2145</v>
      </c>
      <c r="J45" s="68">
        <v>806</v>
      </c>
      <c r="K45" s="68">
        <v>613</v>
      </c>
      <c r="L45" s="68"/>
      <c r="M45" s="68"/>
      <c r="N45" s="68"/>
      <c r="O45" s="68"/>
      <c r="P45" s="68">
        <v>2046</v>
      </c>
      <c r="Q45" s="68">
        <v>2027</v>
      </c>
      <c r="R45" s="69">
        <v>682</v>
      </c>
      <c r="S45" s="68">
        <v>600</v>
      </c>
      <c r="T45" s="68"/>
      <c r="U45" s="69"/>
      <c r="V45" s="69"/>
      <c r="W45" s="69"/>
      <c r="X45" s="69"/>
      <c r="Y45" s="69"/>
      <c r="Z45" s="69"/>
      <c r="AA45" s="69"/>
      <c r="AB45" s="69">
        <v>115</v>
      </c>
      <c r="AC45" s="64">
        <v>36.278260869565216</v>
      </c>
      <c r="AD45" s="64">
        <v>10.547826086956523</v>
      </c>
      <c r="AE45" s="64">
        <v>0</v>
      </c>
      <c r="AF45" s="64">
        <v>0</v>
      </c>
      <c r="AG45" s="64">
        <v>0</v>
      </c>
      <c r="AH45" s="64">
        <v>0</v>
      </c>
      <c r="AI45" s="64">
        <v>46.826086956521742</v>
      </c>
      <c r="AJ45" s="65">
        <v>0.94161545215100961</v>
      </c>
      <c r="AK45" s="65">
        <v>0.76054590570719605</v>
      </c>
      <c r="AL45" s="65" t="s">
        <v>79</v>
      </c>
      <c r="AM45" s="65" t="s">
        <v>79</v>
      </c>
      <c r="AN45" s="65">
        <v>0.99071358748778104</v>
      </c>
      <c r="AO45" s="65">
        <v>0.87976539589442815</v>
      </c>
      <c r="AP45" s="65" t="s">
        <v>79</v>
      </c>
      <c r="AQ45" s="65" t="s">
        <v>79</v>
      </c>
      <c r="AR45" s="65" t="s">
        <v>79</v>
      </c>
      <c r="AS45" s="65" t="s">
        <v>79</v>
      </c>
    </row>
    <row r="46" spans="3:45" ht="72" x14ac:dyDescent="0.3">
      <c r="C46" s="58" t="str">
        <f t="shared" si="0"/>
        <v/>
      </c>
      <c r="D46" s="72" t="s">
        <v>94</v>
      </c>
      <c r="E46" s="60" t="s">
        <v>130</v>
      </c>
      <c r="F46" s="61" t="s">
        <v>131</v>
      </c>
      <c r="G46" s="66"/>
      <c r="H46" s="63">
        <v>1440</v>
      </c>
      <c r="I46" s="68">
        <v>1257</v>
      </c>
      <c r="J46" s="68">
        <v>711</v>
      </c>
      <c r="K46" s="68">
        <v>559.5</v>
      </c>
      <c r="L46" s="68">
        <v>84</v>
      </c>
      <c r="M46" s="68">
        <v>72</v>
      </c>
      <c r="N46" s="68">
        <v>43.5</v>
      </c>
      <c r="O46" s="68">
        <v>43.5</v>
      </c>
      <c r="P46" s="68">
        <v>1320</v>
      </c>
      <c r="Q46" s="68">
        <v>1085</v>
      </c>
      <c r="R46" s="69">
        <v>660</v>
      </c>
      <c r="S46" s="68">
        <v>539</v>
      </c>
      <c r="T46" s="68">
        <v>110</v>
      </c>
      <c r="U46" s="69">
        <v>110</v>
      </c>
      <c r="V46" s="69">
        <v>22</v>
      </c>
      <c r="W46" s="69">
        <v>22</v>
      </c>
      <c r="X46" s="69"/>
      <c r="Y46" s="69"/>
      <c r="Z46" s="69"/>
      <c r="AA46" s="69"/>
      <c r="AB46" s="69">
        <v>539</v>
      </c>
      <c r="AC46" s="64">
        <v>4.3450834879406308</v>
      </c>
      <c r="AD46" s="64">
        <v>2.0380333951762521</v>
      </c>
      <c r="AE46" s="64">
        <v>0.33766233766233766</v>
      </c>
      <c r="AF46" s="64">
        <v>0.12152133580705009</v>
      </c>
      <c r="AG46" s="64">
        <v>0</v>
      </c>
      <c r="AH46" s="64">
        <v>0</v>
      </c>
      <c r="AI46" s="64">
        <v>6.8423005565862711</v>
      </c>
      <c r="AJ46" s="65">
        <v>0.87291666666666667</v>
      </c>
      <c r="AK46" s="65">
        <v>0.78691983122362874</v>
      </c>
      <c r="AL46" s="65">
        <v>0.8571428571428571</v>
      </c>
      <c r="AM46" s="65">
        <v>1</v>
      </c>
      <c r="AN46" s="65">
        <v>0.82196969696969702</v>
      </c>
      <c r="AO46" s="65">
        <v>0.81666666666666665</v>
      </c>
      <c r="AP46" s="65">
        <v>1</v>
      </c>
      <c r="AQ46" s="65">
        <v>1</v>
      </c>
      <c r="AR46" s="65" t="s">
        <v>79</v>
      </c>
      <c r="AS46" s="65" t="s">
        <v>79</v>
      </c>
    </row>
    <row r="47" spans="3:45" ht="72" x14ac:dyDescent="0.3">
      <c r="C47" s="58" t="str">
        <f t="shared" si="0"/>
        <v/>
      </c>
      <c r="D47" s="72" t="s">
        <v>94</v>
      </c>
      <c r="E47" s="60" t="s">
        <v>132</v>
      </c>
      <c r="F47" s="61" t="s">
        <v>131</v>
      </c>
      <c r="G47" s="66"/>
      <c r="H47" s="63"/>
      <c r="I47" s="68"/>
      <c r="J47" s="68"/>
      <c r="K47" s="68"/>
      <c r="L47" s="68"/>
      <c r="M47" s="68"/>
      <c r="N47" s="68"/>
      <c r="O47" s="68"/>
      <c r="P47" s="68"/>
      <c r="Q47" s="68"/>
      <c r="R47" s="69"/>
      <c r="S47" s="68"/>
      <c r="T47" s="68"/>
      <c r="U47" s="69"/>
      <c r="V47" s="69"/>
      <c r="W47" s="69"/>
      <c r="X47" s="69"/>
      <c r="Y47" s="69"/>
      <c r="Z47" s="69"/>
      <c r="AA47" s="69"/>
      <c r="AB47" s="69"/>
      <c r="AC47" s="64" t="s">
        <v>79</v>
      </c>
      <c r="AD47" s="64" t="s">
        <v>79</v>
      </c>
      <c r="AE47" s="64" t="s">
        <v>79</v>
      </c>
      <c r="AF47" s="64" t="s">
        <v>79</v>
      </c>
      <c r="AG47" s="64" t="s">
        <v>79</v>
      </c>
      <c r="AH47" s="64" t="s">
        <v>79</v>
      </c>
      <c r="AI47" s="64" t="s">
        <v>79</v>
      </c>
      <c r="AJ47" s="65" t="s">
        <v>79</v>
      </c>
      <c r="AK47" s="65" t="s">
        <v>79</v>
      </c>
      <c r="AL47" s="65" t="s">
        <v>79</v>
      </c>
      <c r="AM47" s="65" t="s">
        <v>79</v>
      </c>
      <c r="AN47" s="65" t="s">
        <v>79</v>
      </c>
      <c r="AO47" s="65" t="s">
        <v>79</v>
      </c>
      <c r="AP47" s="65" t="s">
        <v>79</v>
      </c>
      <c r="AQ47" s="65" t="s">
        <v>79</v>
      </c>
      <c r="AR47" s="65" t="s">
        <v>79</v>
      </c>
      <c r="AS47" s="65" t="s">
        <v>79</v>
      </c>
    </row>
    <row r="48" spans="3:45" ht="72" x14ac:dyDescent="0.3">
      <c r="C48" s="58" t="str">
        <f t="shared" ref="C48:C65" si="1">IFERROR(VLOOKUP($E$5&amp;D48,Sites,4,FALSE),"")</f>
        <v/>
      </c>
      <c r="D48" s="72" t="s">
        <v>94</v>
      </c>
      <c r="E48" s="60" t="s">
        <v>133</v>
      </c>
      <c r="F48" s="61" t="s">
        <v>134</v>
      </c>
      <c r="G48" s="66"/>
      <c r="H48" s="63">
        <v>2805</v>
      </c>
      <c r="I48" s="68">
        <v>2227.5</v>
      </c>
      <c r="J48" s="68">
        <v>75</v>
      </c>
      <c r="K48" s="68">
        <v>67.5</v>
      </c>
      <c r="L48" s="68"/>
      <c r="M48" s="68"/>
      <c r="N48" s="68"/>
      <c r="O48" s="68"/>
      <c r="P48" s="68">
        <v>2178</v>
      </c>
      <c r="Q48" s="68">
        <v>1893</v>
      </c>
      <c r="R48" s="69">
        <v>132</v>
      </c>
      <c r="S48" s="68">
        <v>121</v>
      </c>
      <c r="T48" s="68"/>
      <c r="U48" s="69"/>
      <c r="V48" s="69"/>
      <c r="W48" s="69"/>
      <c r="X48" s="69"/>
      <c r="Y48" s="69"/>
      <c r="Z48" s="69"/>
      <c r="AA48" s="69"/>
      <c r="AB48" s="69">
        <v>395</v>
      </c>
      <c r="AC48" s="64">
        <v>10.431645569620253</v>
      </c>
      <c r="AD48" s="64">
        <v>0.47721518987341771</v>
      </c>
      <c r="AE48" s="64">
        <v>0</v>
      </c>
      <c r="AF48" s="64">
        <v>0</v>
      </c>
      <c r="AG48" s="64">
        <v>0</v>
      </c>
      <c r="AH48" s="64">
        <v>0</v>
      </c>
      <c r="AI48" s="64">
        <v>10.90886075949367</v>
      </c>
      <c r="AJ48" s="65">
        <v>0.79411764705882348</v>
      </c>
      <c r="AK48" s="65">
        <v>0.9</v>
      </c>
      <c r="AL48" s="65" t="s">
        <v>79</v>
      </c>
      <c r="AM48" s="65" t="s">
        <v>79</v>
      </c>
      <c r="AN48" s="65">
        <v>0.86914600550964183</v>
      </c>
      <c r="AO48" s="65">
        <v>0.91666666666666663</v>
      </c>
      <c r="AP48" s="65" t="s">
        <v>79</v>
      </c>
      <c r="AQ48" s="65" t="s">
        <v>79</v>
      </c>
      <c r="AR48" s="65" t="s">
        <v>79</v>
      </c>
      <c r="AS48" s="65" t="s">
        <v>79</v>
      </c>
    </row>
    <row r="49" spans="3:45" ht="72" x14ac:dyDescent="0.3">
      <c r="C49" s="58" t="str">
        <f t="shared" si="1"/>
        <v/>
      </c>
      <c r="D49" s="72" t="s">
        <v>135</v>
      </c>
      <c r="E49" s="60" t="s">
        <v>136</v>
      </c>
      <c r="F49" s="61" t="s">
        <v>137</v>
      </c>
      <c r="G49" s="66" t="s">
        <v>137</v>
      </c>
      <c r="H49" s="63">
        <v>720</v>
      </c>
      <c r="I49" s="68">
        <v>733</v>
      </c>
      <c r="J49" s="68">
        <v>1440</v>
      </c>
      <c r="K49" s="68">
        <v>1331</v>
      </c>
      <c r="L49" s="68">
        <v>0</v>
      </c>
      <c r="M49" s="68">
        <v>0</v>
      </c>
      <c r="N49" s="68">
        <v>0</v>
      </c>
      <c r="O49" s="68">
        <v>0</v>
      </c>
      <c r="P49" s="68">
        <v>720</v>
      </c>
      <c r="Q49" s="68">
        <v>720</v>
      </c>
      <c r="R49" s="69">
        <v>1080</v>
      </c>
      <c r="S49" s="68">
        <v>1080</v>
      </c>
      <c r="T49" s="68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564</v>
      </c>
      <c r="AC49" s="64">
        <v>2.5762411347517729</v>
      </c>
      <c r="AD49" s="64">
        <v>4.2748226950354606</v>
      </c>
      <c r="AE49" s="64">
        <v>0</v>
      </c>
      <c r="AF49" s="64">
        <v>0</v>
      </c>
      <c r="AG49" s="64">
        <v>0</v>
      </c>
      <c r="AH49" s="64">
        <v>0</v>
      </c>
      <c r="AI49" s="64">
        <v>6.8510638297872344</v>
      </c>
      <c r="AJ49" s="65">
        <v>1.0180555555555555</v>
      </c>
      <c r="AK49" s="65">
        <v>0.9243055555555556</v>
      </c>
      <c r="AL49" s="65" t="s">
        <v>79</v>
      </c>
      <c r="AM49" s="65" t="s">
        <v>79</v>
      </c>
      <c r="AN49" s="65">
        <v>1</v>
      </c>
      <c r="AO49" s="65">
        <v>1</v>
      </c>
      <c r="AP49" s="65" t="s">
        <v>79</v>
      </c>
      <c r="AQ49" s="65" t="s">
        <v>79</v>
      </c>
      <c r="AR49" s="65" t="s">
        <v>79</v>
      </c>
      <c r="AS49" s="65" t="s">
        <v>79</v>
      </c>
    </row>
    <row r="50" spans="3:45" ht="72" x14ac:dyDescent="0.3">
      <c r="C50" s="58" t="str">
        <f t="shared" si="1"/>
        <v/>
      </c>
      <c r="D50" s="72" t="s">
        <v>135</v>
      </c>
      <c r="E50" s="60" t="s">
        <v>138</v>
      </c>
      <c r="F50" s="61" t="s">
        <v>137</v>
      </c>
      <c r="G50" s="66" t="s">
        <v>137</v>
      </c>
      <c r="H50" s="63">
        <v>805</v>
      </c>
      <c r="I50" s="68">
        <v>774</v>
      </c>
      <c r="J50" s="68">
        <v>1440</v>
      </c>
      <c r="K50" s="68">
        <v>1674</v>
      </c>
      <c r="L50" s="68">
        <v>275</v>
      </c>
      <c r="M50" s="68">
        <v>275</v>
      </c>
      <c r="N50" s="68">
        <v>72</v>
      </c>
      <c r="O50" s="68">
        <v>72</v>
      </c>
      <c r="P50" s="68">
        <v>1080</v>
      </c>
      <c r="Q50" s="68">
        <v>1080</v>
      </c>
      <c r="R50" s="69">
        <v>1080</v>
      </c>
      <c r="S50" s="68">
        <v>1212</v>
      </c>
      <c r="T50" s="68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842</v>
      </c>
      <c r="AC50" s="64">
        <v>2.2019002375296912</v>
      </c>
      <c r="AD50" s="64">
        <v>3.4275534441805227</v>
      </c>
      <c r="AE50" s="64">
        <v>0.32660332541567694</v>
      </c>
      <c r="AF50" s="64">
        <v>8.5510688836104506E-2</v>
      </c>
      <c r="AG50" s="64">
        <v>0</v>
      </c>
      <c r="AH50" s="64">
        <v>0</v>
      </c>
      <c r="AI50" s="64">
        <v>6.0415676959619953</v>
      </c>
      <c r="AJ50" s="65">
        <v>0.96149068322981368</v>
      </c>
      <c r="AK50" s="65">
        <v>1.1625000000000001</v>
      </c>
      <c r="AL50" s="65">
        <v>1</v>
      </c>
      <c r="AM50" s="65">
        <v>1</v>
      </c>
      <c r="AN50" s="65">
        <v>1</v>
      </c>
      <c r="AO50" s="65">
        <v>1.1222222222222222</v>
      </c>
      <c r="AP50" s="65" t="s">
        <v>79</v>
      </c>
      <c r="AQ50" s="65" t="s">
        <v>79</v>
      </c>
      <c r="AR50" s="65" t="s">
        <v>79</v>
      </c>
      <c r="AS50" s="65" t="s">
        <v>79</v>
      </c>
    </row>
    <row r="51" spans="3:45" ht="100.8" x14ac:dyDescent="0.3">
      <c r="C51" s="58" t="str">
        <f t="shared" si="1"/>
        <v/>
      </c>
      <c r="D51" s="72" t="s">
        <v>80</v>
      </c>
      <c r="E51" s="60" t="s">
        <v>139</v>
      </c>
      <c r="F51" s="61" t="s">
        <v>140</v>
      </c>
      <c r="G51" s="66" t="s">
        <v>141</v>
      </c>
      <c r="H51" s="63">
        <v>874</v>
      </c>
      <c r="I51" s="68">
        <v>715.5</v>
      </c>
      <c r="J51" s="68">
        <v>675.5</v>
      </c>
      <c r="K51" s="68">
        <v>524.5</v>
      </c>
      <c r="L51" s="68">
        <v>0</v>
      </c>
      <c r="M51" s="68">
        <v>0</v>
      </c>
      <c r="N51" s="68">
        <v>37.5</v>
      </c>
      <c r="O51" s="68">
        <v>37.5</v>
      </c>
      <c r="P51" s="68">
        <v>216</v>
      </c>
      <c r="Q51" s="68">
        <v>144</v>
      </c>
      <c r="R51" s="69">
        <v>180</v>
      </c>
      <c r="S51" s="68">
        <v>168</v>
      </c>
      <c r="T51" s="68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33</v>
      </c>
      <c r="AC51" s="64">
        <v>26.045454545454547</v>
      </c>
      <c r="AD51" s="64">
        <v>20.984848484848484</v>
      </c>
      <c r="AE51" s="64">
        <v>0</v>
      </c>
      <c r="AF51" s="64">
        <v>1.1363636363636365</v>
      </c>
      <c r="AG51" s="64">
        <v>0</v>
      </c>
      <c r="AH51" s="64">
        <v>0</v>
      </c>
      <c r="AI51" s="64">
        <v>48.166666666666664</v>
      </c>
      <c r="AJ51" s="65">
        <v>0.81864988558352403</v>
      </c>
      <c r="AK51" s="65">
        <v>0.77646188008882311</v>
      </c>
      <c r="AL51" s="65" t="s">
        <v>79</v>
      </c>
      <c r="AM51" s="65">
        <v>1</v>
      </c>
      <c r="AN51" s="65">
        <v>0.66666666666666663</v>
      </c>
      <c r="AO51" s="65">
        <v>0.93333333333333335</v>
      </c>
      <c r="AP51" s="65" t="s">
        <v>79</v>
      </c>
      <c r="AQ51" s="65" t="s">
        <v>79</v>
      </c>
      <c r="AR51" s="65" t="s">
        <v>79</v>
      </c>
      <c r="AS51" s="65" t="s">
        <v>79</v>
      </c>
    </row>
    <row r="52" spans="3:45" ht="72" x14ac:dyDescent="0.3">
      <c r="C52" s="58" t="str">
        <f t="shared" si="1"/>
        <v/>
      </c>
      <c r="D52" s="72" t="s">
        <v>80</v>
      </c>
      <c r="E52" s="60" t="s">
        <v>142</v>
      </c>
      <c r="F52" s="61" t="s">
        <v>134</v>
      </c>
      <c r="G52" s="66" t="s">
        <v>134</v>
      </c>
      <c r="H52" s="63">
        <v>744</v>
      </c>
      <c r="I52" s="68">
        <v>744</v>
      </c>
      <c r="J52" s="68"/>
      <c r="K52" s="68"/>
      <c r="L52" s="68"/>
      <c r="M52" s="68"/>
      <c r="N52" s="68"/>
      <c r="O52" s="68"/>
      <c r="P52" s="68">
        <v>682</v>
      </c>
      <c r="Q52" s="68">
        <v>682</v>
      </c>
      <c r="R52" s="69"/>
      <c r="S52" s="68"/>
      <c r="T52" s="68"/>
      <c r="U52" s="69"/>
      <c r="V52" s="69"/>
      <c r="W52" s="69"/>
      <c r="X52" s="69"/>
      <c r="Y52" s="69"/>
      <c r="Z52" s="69"/>
      <c r="AA52" s="69"/>
      <c r="AB52" s="69">
        <v>127</v>
      </c>
      <c r="AC52" s="64">
        <v>11.228346456692913</v>
      </c>
      <c r="AD52" s="64">
        <v>0</v>
      </c>
      <c r="AE52" s="64">
        <v>0</v>
      </c>
      <c r="AF52" s="64">
        <v>0</v>
      </c>
      <c r="AG52" s="64">
        <v>0</v>
      </c>
      <c r="AH52" s="64">
        <v>0</v>
      </c>
      <c r="AI52" s="64">
        <v>11.228346456692913</v>
      </c>
      <c r="AJ52" s="65">
        <v>1</v>
      </c>
      <c r="AK52" s="65" t="s">
        <v>79</v>
      </c>
      <c r="AL52" s="65" t="s">
        <v>79</v>
      </c>
      <c r="AM52" s="65" t="s">
        <v>79</v>
      </c>
      <c r="AN52" s="65">
        <v>1</v>
      </c>
      <c r="AO52" s="65" t="s">
        <v>79</v>
      </c>
      <c r="AP52" s="65" t="s">
        <v>79</v>
      </c>
      <c r="AQ52" s="65" t="s">
        <v>79</v>
      </c>
      <c r="AR52" s="65" t="s">
        <v>79</v>
      </c>
      <c r="AS52" s="65" t="s">
        <v>79</v>
      </c>
    </row>
    <row r="53" spans="3:45" ht="72" x14ac:dyDescent="0.3">
      <c r="C53" s="58" t="str">
        <f t="shared" si="1"/>
        <v/>
      </c>
      <c r="D53" s="72" t="s">
        <v>80</v>
      </c>
      <c r="E53" s="60" t="s">
        <v>143</v>
      </c>
      <c r="F53" s="61" t="s">
        <v>93</v>
      </c>
      <c r="G53" s="66"/>
      <c r="H53" s="63">
        <v>832</v>
      </c>
      <c r="I53" s="68">
        <v>832</v>
      </c>
      <c r="J53" s="68">
        <v>390</v>
      </c>
      <c r="K53" s="68">
        <v>403</v>
      </c>
      <c r="L53" s="68"/>
      <c r="M53" s="68"/>
      <c r="N53" s="68"/>
      <c r="O53" s="68"/>
      <c r="P53" s="68">
        <v>682</v>
      </c>
      <c r="Q53" s="68">
        <v>682</v>
      </c>
      <c r="R53" s="69">
        <v>341</v>
      </c>
      <c r="S53" s="68">
        <v>341</v>
      </c>
      <c r="T53" s="68"/>
      <c r="U53" s="69"/>
      <c r="V53" s="69"/>
      <c r="W53" s="69"/>
      <c r="X53" s="69"/>
      <c r="Y53" s="69"/>
      <c r="Z53" s="69"/>
      <c r="AA53" s="69"/>
      <c r="AB53" s="69">
        <v>282</v>
      </c>
      <c r="AC53" s="64">
        <v>5.3687943262411348</v>
      </c>
      <c r="AD53" s="64">
        <v>2.6382978723404253</v>
      </c>
      <c r="AE53" s="64">
        <v>0</v>
      </c>
      <c r="AF53" s="64">
        <v>0</v>
      </c>
      <c r="AG53" s="64">
        <v>0</v>
      </c>
      <c r="AH53" s="64">
        <v>0</v>
      </c>
      <c r="AI53" s="64">
        <v>8.0070921985815602</v>
      </c>
      <c r="AJ53" s="65">
        <v>1</v>
      </c>
      <c r="AK53" s="65">
        <v>1.0333333333333334</v>
      </c>
      <c r="AL53" s="65" t="s">
        <v>79</v>
      </c>
      <c r="AM53" s="65" t="s">
        <v>79</v>
      </c>
      <c r="AN53" s="65">
        <v>1</v>
      </c>
      <c r="AO53" s="65">
        <v>1</v>
      </c>
      <c r="AP53" s="65" t="s">
        <v>79</v>
      </c>
      <c r="AQ53" s="65" t="s">
        <v>79</v>
      </c>
      <c r="AR53" s="65" t="s">
        <v>79</v>
      </c>
      <c r="AS53" s="65" t="s">
        <v>79</v>
      </c>
    </row>
    <row r="54" spans="3:45" ht="86.4" x14ac:dyDescent="0.3">
      <c r="C54" s="58" t="str">
        <f t="shared" si="1"/>
        <v/>
      </c>
      <c r="D54" s="72" t="s">
        <v>94</v>
      </c>
      <c r="E54" s="60" t="s">
        <v>144</v>
      </c>
      <c r="F54" s="61" t="s">
        <v>140</v>
      </c>
      <c r="G54" s="66" t="s">
        <v>145</v>
      </c>
      <c r="H54" s="63"/>
      <c r="I54" s="68"/>
      <c r="J54" s="68"/>
      <c r="K54" s="68"/>
      <c r="L54" s="68">
        <v>0</v>
      </c>
      <c r="M54" s="68">
        <v>0</v>
      </c>
      <c r="N54" s="68"/>
      <c r="O54" s="68"/>
      <c r="P54" s="68"/>
      <c r="Q54" s="68"/>
      <c r="R54" s="69"/>
      <c r="S54" s="68"/>
      <c r="T54" s="68">
        <v>0</v>
      </c>
      <c r="U54" s="69">
        <v>0</v>
      </c>
      <c r="V54" s="69">
        <v>0</v>
      </c>
      <c r="W54" s="69">
        <v>0</v>
      </c>
      <c r="X54" s="69">
        <v>0</v>
      </c>
      <c r="Y54" s="69">
        <v>0</v>
      </c>
      <c r="Z54" s="69">
        <v>0</v>
      </c>
      <c r="AA54" s="69">
        <v>0</v>
      </c>
      <c r="AB54" s="69"/>
      <c r="AC54" s="64" t="s">
        <v>79</v>
      </c>
      <c r="AD54" s="64" t="s">
        <v>79</v>
      </c>
      <c r="AE54" s="64" t="s">
        <v>79</v>
      </c>
      <c r="AF54" s="64" t="s">
        <v>79</v>
      </c>
      <c r="AG54" s="64" t="s">
        <v>79</v>
      </c>
      <c r="AH54" s="64" t="s">
        <v>79</v>
      </c>
      <c r="AI54" s="64" t="s">
        <v>79</v>
      </c>
      <c r="AJ54" s="65" t="s">
        <v>79</v>
      </c>
      <c r="AK54" s="65" t="s">
        <v>79</v>
      </c>
      <c r="AL54" s="65" t="s">
        <v>79</v>
      </c>
      <c r="AM54" s="65" t="s">
        <v>79</v>
      </c>
      <c r="AN54" s="65" t="s">
        <v>79</v>
      </c>
      <c r="AO54" s="65" t="s">
        <v>79</v>
      </c>
      <c r="AP54" s="65" t="s">
        <v>79</v>
      </c>
      <c r="AQ54" s="65" t="s">
        <v>79</v>
      </c>
      <c r="AR54" s="65" t="s">
        <v>79</v>
      </c>
      <c r="AS54" s="65" t="s">
        <v>79</v>
      </c>
    </row>
    <row r="55" spans="3:45" ht="86.4" x14ac:dyDescent="0.3">
      <c r="C55" s="58" t="str">
        <f t="shared" si="1"/>
        <v/>
      </c>
      <c r="D55" s="72" t="s">
        <v>94</v>
      </c>
      <c r="E55" s="60" t="s">
        <v>146</v>
      </c>
      <c r="F55" s="61" t="s">
        <v>140</v>
      </c>
      <c r="G55" s="66" t="s">
        <v>145</v>
      </c>
      <c r="H55" s="63">
        <v>913.5</v>
      </c>
      <c r="I55" s="68">
        <v>874.5</v>
      </c>
      <c r="J55" s="68">
        <v>977.5</v>
      </c>
      <c r="K55" s="68">
        <v>852.5</v>
      </c>
      <c r="L55" s="68">
        <v>121.5</v>
      </c>
      <c r="M55" s="68">
        <v>110</v>
      </c>
      <c r="N55" s="68">
        <v>57.5</v>
      </c>
      <c r="O55" s="68">
        <v>46</v>
      </c>
      <c r="P55" s="68">
        <v>667</v>
      </c>
      <c r="Q55" s="68">
        <v>667</v>
      </c>
      <c r="R55" s="69">
        <v>667</v>
      </c>
      <c r="S55" s="68">
        <v>678.5</v>
      </c>
      <c r="T55" s="68">
        <v>23</v>
      </c>
      <c r="U55" s="69">
        <v>23</v>
      </c>
      <c r="V55" s="69">
        <v>23</v>
      </c>
      <c r="W55" s="69">
        <v>23</v>
      </c>
      <c r="X55" s="69">
        <v>0</v>
      </c>
      <c r="Y55" s="69">
        <v>0</v>
      </c>
      <c r="Z55" s="69">
        <v>0</v>
      </c>
      <c r="AA55" s="69">
        <v>0</v>
      </c>
      <c r="AB55" s="69">
        <v>472</v>
      </c>
      <c r="AC55" s="64">
        <v>3.2658898305084745</v>
      </c>
      <c r="AD55" s="64">
        <v>3.2436440677966103</v>
      </c>
      <c r="AE55" s="64">
        <v>0.28177966101694918</v>
      </c>
      <c r="AF55" s="64">
        <v>0.1461864406779661</v>
      </c>
      <c r="AG55" s="64">
        <v>0</v>
      </c>
      <c r="AH55" s="64">
        <v>0</v>
      </c>
      <c r="AI55" s="64">
        <v>6.9375</v>
      </c>
      <c r="AJ55" s="65">
        <v>0.95730706075533667</v>
      </c>
      <c r="AK55" s="65">
        <v>0.87212276214833762</v>
      </c>
      <c r="AL55" s="65">
        <v>0.90534979423868311</v>
      </c>
      <c r="AM55" s="65">
        <v>0.8</v>
      </c>
      <c r="AN55" s="65">
        <v>1</v>
      </c>
      <c r="AO55" s="65">
        <v>1.0172413793103448</v>
      </c>
      <c r="AP55" s="65">
        <v>1</v>
      </c>
      <c r="AQ55" s="65">
        <v>1</v>
      </c>
      <c r="AR55" s="65" t="s">
        <v>79</v>
      </c>
      <c r="AS55" s="65" t="s">
        <v>79</v>
      </c>
    </row>
    <row r="56" spans="3:45" ht="86.4" x14ac:dyDescent="0.3">
      <c r="C56" s="58" t="str">
        <f t="shared" si="1"/>
        <v/>
      </c>
      <c r="D56" s="72" t="s">
        <v>80</v>
      </c>
      <c r="E56" s="60" t="s">
        <v>147</v>
      </c>
      <c r="F56" s="61" t="s">
        <v>82</v>
      </c>
      <c r="G56" s="66"/>
      <c r="H56" s="63">
        <v>870</v>
      </c>
      <c r="I56" s="68">
        <v>838</v>
      </c>
      <c r="J56" s="68">
        <v>1080</v>
      </c>
      <c r="K56" s="68">
        <v>966</v>
      </c>
      <c r="L56" s="68">
        <v>0</v>
      </c>
      <c r="M56" s="68">
        <v>0</v>
      </c>
      <c r="N56" s="68">
        <v>0</v>
      </c>
      <c r="O56" s="68">
        <v>0</v>
      </c>
      <c r="P56" s="68">
        <v>720</v>
      </c>
      <c r="Q56" s="68">
        <v>720</v>
      </c>
      <c r="R56" s="69">
        <v>1080</v>
      </c>
      <c r="S56" s="68">
        <v>995</v>
      </c>
      <c r="T56" s="68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513</v>
      </c>
      <c r="AC56" s="64">
        <v>3.0370370370370372</v>
      </c>
      <c r="AD56" s="64">
        <v>3.8226120857699804</v>
      </c>
      <c r="AE56" s="64">
        <v>0</v>
      </c>
      <c r="AF56" s="64">
        <v>0</v>
      </c>
      <c r="AG56" s="64">
        <v>0</v>
      </c>
      <c r="AH56" s="64">
        <v>0</v>
      </c>
      <c r="AI56" s="64">
        <v>6.8596491228070171</v>
      </c>
      <c r="AJ56" s="65">
        <v>0.9632183908045977</v>
      </c>
      <c r="AK56" s="65">
        <v>0.89444444444444449</v>
      </c>
      <c r="AL56" s="65" t="s">
        <v>79</v>
      </c>
      <c r="AM56" s="65" t="s">
        <v>79</v>
      </c>
      <c r="AN56" s="65">
        <v>1</v>
      </c>
      <c r="AO56" s="65">
        <v>0.92129629629629628</v>
      </c>
      <c r="AP56" s="65" t="s">
        <v>79</v>
      </c>
      <c r="AQ56" s="65" t="s">
        <v>79</v>
      </c>
      <c r="AR56" s="65" t="s">
        <v>79</v>
      </c>
      <c r="AS56" s="65" t="s">
        <v>79</v>
      </c>
    </row>
    <row r="57" spans="3:45" ht="86.4" x14ac:dyDescent="0.3">
      <c r="C57" s="58" t="str">
        <f t="shared" si="1"/>
        <v/>
      </c>
      <c r="D57" s="72" t="s">
        <v>94</v>
      </c>
      <c r="E57" s="60" t="s">
        <v>148</v>
      </c>
      <c r="F57" s="61" t="s">
        <v>120</v>
      </c>
      <c r="G57" s="66" t="s">
        <v>120</v>
      </c>
      <c r="H57" s="63">
        <v>1273.5</v>
      </c>
      <c r="I57" s="68">
        <v>1146</v>
      </c>
      <c r="J57" s="68">
        <v>1308</v>
      </c>
      <c r="K57" s="68">
        <v>1226</v>
      </c>
      <c r="L57" s="68">
        <v>372</v>
      </c>
      <c r="M57" s="68">
        <v>154</v>
      </c>
      <c r="N57" s="68">
        <v>180</v>
      </c>
      <c r="O57" s="68">
        <v>180</v>
      </c>
      <c r="P57" s="68">
        <v>1080</v>
      </c>
      <c r="Q57" s="68">
        <v>1272</v>
      </c>
      <c r="R57" s="69">
        <v>1440</v>
      </c>
      <c r="S57" s="68">
        <v>1260</v>
      </c>
      <c r="T57" s="68">
        <v>360</v>
      </c>
      <c r="U57" s="69">
        <v>48</v>
      </c>
      <c r="V57" s="69">
        <v>60</v>
      </c>
      <c r="W57" s="69">
        <v>60</v>
      </c>
      <c r="X57" s="69"/>
      <c r="Y57" s="69"/>
      <c r="Z57" s="69"/>
      <c r="AA57" s="69"/>
      <c r="AB57" s="69">
        <v>789</v>
      </c>
      <c r="AC57" s="64">
        <v>3.0646387832699622</v>
      </c>
      <c r="AD57" s="64">
        <v>3.1508238276299112</v>
      </c>
      <c r="AE57" s="64">
        <v>0.25602027883396705</v>
      </c>
      <c r="AF57" s="64">
        <v>0.30418250950570341</v>
      </c>
      <c r="AG57" s="64">
        <v>0</v>
      </c>
      <c r="AH57" s="64">
        <v>0</v>
      </c>
      <c r="AI57" s="64">
        <v>6.7756653992395437</v>
      </c>
      <c r="AJ57" s="65">
        <v>0.89988221436984683</v>
      </c>
      <c r="AK57" s="65">
        <v>0.93730886850152906</v>
      </c>
      <c r="AL57" s="65">
        <v>0.41397849462365593</v>
      </c>
      <c r="AM57" s="65">
        <v>1</v>
      </c>
      <c r="AN57" s="65">
        <v>1.1777777777777778</v>
      </c>
      <c r="AO57" s="65">
        <v>0.875</v>
      </c>
      <c r="AP57" s="65">
        <v>0.13333333333333333</v>
      </c>
      <c r="AQ57" s="65">
        <v>1</v>
      </c>
      <c r="AR57" s="65" t="s">
        <v>79</v>
      </c>
      <c r="AS57" s="65" t="s">
        <v>79</v>
      </c>
    </row>
    <row r="58" spans="3:45" ht="86.4" x14ac:dyDescent="0.3">
      <c r="C58" s="58" t="str">
        <f t="shared" si="1"/>
        <v/>
      </c>
      <c r="D58" s="72" t="s">
        <v>94</v>
      </c>
      <c r="E58" s="60" t="s">
        <v>149</v>
      </c>
      <c r="F58" s="61" t="s">
        <v>82</v>
      </c>
      <c r="G58" s="66" t="s">
        <v>82</v>
      </c>
      <c r="H58" s="63">
        <v>720</v>
      </c>
      <c r="I58" s="68">
        <v>723.5</v>
      </c>
      <c r="J58" s="68">
        <v>720</v>
      </c>
      <c r="K58" s="68">
        <v>1161.5</v>
      </c>
      <c r="L58" s="68">
        <v>0</v>
      </c>
      <c r="M58" s="68">
        <v>0</v>
      </c>
      <c r="N58" s="68">
        <v>0</v>
      </c>
      <c r="O58" s="68">
        <v>0</v>
      </c>
      <c r="P58" s="68">
        <v>720</v>
      </c>
      <c r="Q58" s="68">
        <v>720</v>
      </c>
      <c r="R58" s="69">
        <v>720</v>
      </c>
      <c r="S58" s="68">
        <v>1181</v>
      </c>
      <c r="T58" s="68">
        <v>0</v>
      </c>
      <c r="U58" s="69">
        <v>0</v>
      </c>
      <c r="V58" s="69">
        <v>0</v>
      </c>
      <c r="W58" s="69">
        <v>0</v>
      </c>
      <c r="X58" s="69"/>
      <c r="Y58" s="69"/>
      <c r="Z58" s="69"/>
      <c r="AA58" s="69"/>
      <c r="AB58" s="69">
        <v>510</v>
      </c>
      <c r="AC58" s="64">
        <v>2.8303921568627453</v>
      </c>
      <c r="AD58" s="64">
        <v>4.5931372549019605</v>
      </c>
      <c r="AE58" s="64">
        <v>0</v>
      </c>
      <c r="AF58" s="64">
        <v>0</v>
      </c>
      <c r="AG58" s="64">
        <v>0</v>
      </c>
      <c r="AH58" s="64">
        <v>0</v>
      </c>
      <c r="AI58" s="64">
        <v>7.4235294117647062</v>
      </c>
      <c r="AJ58" s="65">
        <v>1.0048611111111112</v>
      </c>
      <c r="AK58" s="65">
        <v>1.6131944444444444</v>
      </c>
      <c r="AL58" s="65" t="s">
        <v>79</v>
      </c>
      <c r="AM58" s="65" t="s">
        <v>79</v>
      </c>
      <c r="AN58" s="65">
        <v>1</v>
      </c>
      <c r="AO58" s="65">
        <v>1.6402777777777777</v>
      </c>
      <c r="AP58" s="65" t="s">
        <v>79</v>
      </c>
      <c r="AQ58" s="65" t="s">
        <v>79</v>
      </c>
      <c r="AR58" s="65" t="s">
        <v>79</v>
      </c>
      <c r="AS58" s="65" t="s">
        <v>79</v>
      </c>
    </row>
    <row r="59" spans="3:45" ht="86.4" x14ac:dyDescent="0.3">
      <c r="C59" s="58" t="str">
        <f t="shared" si="1"/>
        <v/>
      </c>
      <c r="D59" s="72" t="s">
        <v>94</v>
      </c>
      <c r="E59" s="60" t="s">
        <v>150</v>
      </c>
      <c r="F59" s="61" t="s">
        <v>103</v>
      </c>
      <c r="G59" s="66" t="s">
        <v>104</v>
      </c>
      <c r="H59" s="63">
        <v>1470</v>
      </c>
      <c r="I59" s="68">
        <v>1346.5</v>
      </c>
      <c r="J59" s="68">
        <v>1035</v>
      </c>
      <c r="K59" s="68">
        <v>992.5</v>
      </c>
      <c r="L59" s="68">
        <v>0</v>
      </c>
      <c r="M59" s="68">
        <v>0</v>
      </c>
      <c r="N59" s="68">
        <v>0</v>
      </c>
      <c r="O59" s="68">
        <v>0</v>
      </c>
      <c r="P59" s="68">
        <v>690</v>
      </c>
      <c r="Q59" s="68">
        <v>683.5</v>
      </c>
      <c r="R59" s="69">
        <v>690</v>
      </c>
      <c r="S59" s="68">
        <v>678.5</v>
      </c>
      <c r="T59" s="68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673</v>
      </c>
      <c r="AC59" s="64">
        <v>3.0163447251114412</v>
      </c>
      <c r="AD59" s="64">
        <v>2.4829123328380387</v>
      </c>
      <c r="AE59" s="64">
        <v>0</v>
      </c>
      <c r="AF59" s="64">
        <v>0</v>
      </c>
      <c r="AG59" s="64">
        <v>0</v>
      </c>
      <c r="AH59" s="64">
        <v>0</v>
      </c>
      <c r="AI59" s="64">
        <v>5.4992570579494799</v>
      </c>
      <c r="AJ59" s="65">
        <v>0.91598639455782316</v>
      </c>
      <c r="AK59" s="65">
        <v>0.95893719806763289</v>
      </c>
      <c r="AL59" s="65" t="s">
        <v>79</v>
      </c>
      <c r="AM59" s="65" t="s">
        <v>79</v>
      </c>
      <c r="AN59" s="65">
        <v>0.99057971014492752</v>
      </c>
      <c r="AO59" s="65">
        <v>0.98333333333333328</v>
      </c>
      <c r="AP59" s="65" t="s">
        <v>79</v>
      </c>
      <c r="AQ59" s="65" t="s">
        <v>79</v>
      </c>
      <c r="AR59" s="65" t="s">
        <v>79</v>
      </c>
      <c r="AS59" s="65" t="s">
        <v>79</v>
      </c>
    </row>
    <row r="60" spans="3:45" ht="100.8" x14ac:dyDescent="0.3">
      <c r="C60" s="58" t="str">
        <f t="shared" si="1"/>
        <v/>
      </c>
      <c r="D60" s="72" t="s">
        <v>94</v>
      </c>
      <c r="E60" s="60" t="s">
        <v>151</v>
      </c>
      <c r="F60" s="61" t="s">
        <v>141</v>
      </c>
      <c r="G60" s="66"/>
      <c r="H60" s="63">
        <v>720</v>
      </c>
      <c r="I60" s="68">
        <v>624</v>
      </c>
      <c r="J60" s="68">
        <v>360</v>
      </c>
      <c r="K60" s="68">
        <v>288</v>
      </c>
      <c r="L60" s="68">
        <v>0</v>
      </c>
      <c r="M60" s="68">
        <v>108</v>
      </c>
      <c r="N60" s="68">
        <v>0</v>
      </c>
      <c r="O60" s="68">
        <v>0</v>
      </c>
      <c r="P60" s="68">
        <v>720</v>
      </c>
      <c r="Q60" s="68">
        <v>564</v>
      </c>
      <c r="R60" s="69">
        <v>360</v>
      </c>
      <c r="S60" s="68">
        <v>312</v>
      </c>
      <c r="T60" s="68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169</v>
      </c>
      <c r="AC60" s="64">
        <v>7.0295857988165684</v>
      </c>
      <c r="AD60" s="64">
        <v>3.5502958579881656</v>
      </c>
      <c r="AE60" s="64">
        <v>0.63905325443786987</v>
      </c>
      <c r="AF60" s="64">
        <v>0</v>
      </c>
      <c r="AG60" s="64">
        <v>0</v>
      </c>
      <c r="AH60" s="64">
        <v>0</v>
      </c>
      <c r="AI60" s="64">
        <v>11.218934911242604</v>
      </c>
      <c r="AJ60" s="65">
        <v>0.8666666666666667</v>
      </c>
      <c r="AK60" s="65">
        <v>0.8</v>
      </c>
      <c r="AL60" s="65" t="s">
        <v>79</v>
      </c>
      <c r="AM60" s="65" t="s">
        <v>79</v>
      </c>
      <c r="AN60" s="65">
        <v>0.78333333333333333</v>
      </c>
      <c r="AO60" s="65">
        <v>0.8666666666666667</v>
      </c>
      <c r="AP60" s="65" t="s">
        <v>79</v>
      </c>
      <c r="AQ60" s="65" t="s">
        <v>79</v>
      </c>
      <c r="AR60" s="65" t="s">
        <v>79</v>
      </c>
      <c r="AS60" s="65" t="s">
        <v>79</v>
      </c>
    </row>
    <row r="61" spans="3:45" x14ac:dyDescent="0.3">
      <c r="C61" s="58" t="str">
        <f t="shared" si="1"/>
        <v/>
      </c>
      <c r="D61" s="72"/>
      <c r="E61" s="60"/>
      <c r="F61" s="61"/>
      <c r="G61" s="66"/>
      <c r="H61" s="63"/>
      <c r="I61" s="68"/>
      <c r="J61" s="68"/>
      <c r="K61" s="68"/>
      <c r="L61" s="68"/>
      <c r="M61" s="68"/>
      <c r="N61" s="68"/>
      <c r="O61" s="68"/>
      <c r="P61" s="68"/>
      <c r="Q61" s="68"/>
      <c r="R61" s="69"/>
      <c r="S61" s="68"/>
      <c r="T61" s="68"/>
      <c r="U61" s="69"/>
      <c r="V61" s="69"/>
      <c r="W61" s="69"/>
      <c r="X61" s="69"/>
      <c r="Y61" s="69"/>
      <c r="Z61" s="69"/>
      <c r="AA61" s="69"/>
      <c r="AB61" s="69"/>
      <c r="AC61" s="64" t="s">
        <v>152</v>
      </c>
      <c r="AD61" s="64" t="s">
        <v>152</v>
      </c>
      <c r="AE61" s="64" t="s">
        <v>152</v>
      </c>
      <c r="AF61" s="64" t="s">
        <v>152</v>
      </c>
      <c r="AG61" s="64" t="s">
        <v>152</v>
      </c>
      <c r="AH61" s="64" t="s">
        <v>152</v>
      </c>
      <c r="AI61" s="64" t="s">
        <v>152</v>
      </c>
      <c r="AJ61" s="65" t="s">
        <v>152</v>
      </c>
      <c r="AK61" s="65" t="s">
        <v>152</v>
      </c>
      <c r="AL61" s="65" t="s">
        <v>152</v>
      </c>
      <c r="AM61" s="65" t="s">
        <v>152</v>
      </c>
      <c r="AN61" s="65" t="s">
        <v>152</v>
      </c>
      <c r="AO61" s="65" t="s">
        <v>152</v>
      </c>
      <c r="AP61" s="65" t="s">
        <v>152</v>
      </c>
      <c r="AQ61" s="65" t="s">
        <v>152</v>
      </c>
      <c r="AR61" s="65" t="s">
        <v>152</v>
      </c>
      <c r="AS61" s="65" t="s">
        <v>152</v>
      </c>
    </row>
    <row r="62" spans="3:45" x14ac:dyDescent="0.3">
      <c r="C62" s="58" t="str">
        <f t="shared" si="1"/>
        <v/>
      </c>
      <c r="D62" s="72"/>
      <c r="E62" s="60"/>
      <c r="F62" s="61"/>
      <c r="G62" s="66"/>
      <c r="H62" s="63"/>
      <c r="I62" s="68"/>
      <c r="J62" s="68"/>
      <c r="K62" s="68"/>
      <c r="L62" s="68"/>
      <c r="M62" s="68"/>
      <c r="N62" s="68"/>
      <c r="O62" s="68"/>
      <c r="P62" s="68"/>
      <c r="Q62" s="68"/>
      <c r="R62" s="69"/>
      <c r="S62" s="68"/>
      <c r="T62" s="68"/>
      <c r="U62" s="69"/>
      <c r="V62" s="69"/>
      <c r="W62" s="69"/>
      <c r="X62" s="69"/>
      <c r="Y62" s="69"/>
      <c r="Z62" s="69"/>
      <c r="AA62" s="69"/>
      <c r="AB62" s="69"/>
      <c r="AC62" s="64" t="s">
        <v>152</v>
      </c>
      <c r="AD62" s="64" t="s">
        <v>152</v>
      </c>
      <c r="AE62" s="64" t="s">
        <v>152</v>
      </c>
      <c r="AF62" s="64" t="s">
        <v>152</v>
      </c>
      <c r="AG62" s="64" t="s">
        <v>152</v>
      </c>
      <c r="AH62" s="64" t="s">
        <v>152</v>
      </c>
      <c r="AI62" s="64" t="s">
        <v>152</v>
      </c>
      <c r="AJ62" s="65" t="s">
        <v>152</v>
      </c>
      <c r="AK62" s="65" t="s">
        <v>152</v>
      </c>
      <c r="AL62" s="65" t="s">
        <v>152</v>
      </c>
      <c r="AM62" s="65" t="s">
        <v>152</v>
      </c>
      <c r="AN62" s="65" t="s">
        <v>152</v>
      </c>
      <c r="AO62" s="65" t="s">
        <v>152</v>
      </c>
      <c r="AP62" s="65" t="s">
        <v>152</v>
      </c>
      <c r="AQ62" s="65" t="s">
        <v>152</v>
      </c>
      <c r="AR62" s="65" t="s">
        <v>152</v>
      </c>
      <c r="AS62" s="65" t="s">
        <v>152</v>
      </c>
    </row>
    <row r="63" spans="3:45" x14ac:dyDescent="0.3">
      <c r="C63" s="58" t="str">
        <f t="shared" si="1"/>
        <v/>
      </c>
      <c r="D63" s="72"/>
      <c r="E63" s="60"/>
      <c r="F63" s="61"/>
      <c r="G63" s="66"/>
      <c r="H63" s="63"/>
      <c r="I63" s="68"/>
      <c r="J63" s="68"/>
      <c r="K63" s="68"/>
      <c r="L63" s="68"/>
      <c r="M63" s="68"/>
      <c r="N63" s="68"/>
      <c r="O63" s="68"/>
      <c r="P63" s="68"/>
      <c r="Q63" s="68"/>
      <c r="R63" s="69"/>
      <c r="S63" s="68"/>
      <c r="T63" s="68"/>
      <c r="U63" s="69"/>
      <c r="V63" s="69"/>
      <c r="W63" s="69"/>
      <c r="X63" s="69"/>
      <c r="Y63" s="69"/>
      <c r="Z63" s="69"/>
      <c r="AA63" s="69"/>
      <c r="AB63" s="69"/>
      <c r="AC63" s="64" t="s">
        <v>152</v>
      </c>
      <c r="AD63" s="64" t="s">
        <v>152</v>
      </c>
      <c r="AE63" s="64" t="s">
        <v>152</v>
      </c>
      <c r="AF63" s="64" t="s">
        <v>152</v>
      </c>
      <c r="AG63" s="64" t="s">
        <v>152</v>
      </c>
      <c r="AH63" s="64" t="s">
        <v>152</v>
      </c>
      <c r="AI63" s="64" t="s">
        <v>152</v>
      </c>
      <c r="AJ63" s="65" t="s">
        <v>152</v>
      </c>
      <c r="AK63" s="65" t="s">
        <v>152</v>
      </c>
      <c r="AL63" s="65" t="s">
        <v>152</v>
      </c>
      <c r="AM63" s="65" t="s">
        <v>152</v>
      </c>
      <c r="AN63" s="65" t="s">
        <v>152</v>
      </c>
      <c r="AO63" s="65" t="s">
        <v>152</v>
      </c>
      <c r="AP63" s="65" t="s">
        <v>152</v>
      </c>
      <c r="AQ63" s="65" t="s">
        <v>152</v>
      </c>
      <c r="AR63" s="65" t="s">
        <v>152</v>
      </c>
      <c r="AS63" s="65" t="s">
        <v>152</v>
      </c>
    </row>
    <row r="64" spans="3:45" x14ac:dyDescent="0.3">
      <c r="C64" s="58" t="str">
        <f t="shared" si="1"/>
        <v/>
      </c>
      <c r="D64" s="72"/>
      <c r="E64" s="60"/>
      <c r="F64" s="61"/>
      <c r="G64" s="66"/>
      <c r="H64" s="63"/>
      <c r="I64" s="68"/>
      <c r="J64" s="68"/>
      <c r="K64" s="68"/>
      <c r="L64" s="68"/>
      <c r="M64" s="68"/>
      <c r="N64" s="68"/>
      <c r="O64" s="68"/>
      <c r="P64" s="68"/>
      <c r="Q64" s="68"/>
      <c r="R64" s="69"/>
      <c r="S64" s="68"/>
      <c r="T64" s="68"/>
      <c r="U64" s="69"/>
      <c r="V64" s="69"/>
      <c r="W64" s="69"/>
      <c r="X64" s="69"/>
      <c r="Y64" s="69"/>
      <c r="Z64" s="69"/>
      <c r="AA64" s="69"/>
      <c r="AB64" s="69"/>
      <c r="AC64" s="64" t="s">
        <v>152</v>
      </c>
      <c r="AD64" s="64" t="s">
        <v>152</v>
      </c>
      <c r="AE64" s="64" t="s">
        <v>152</v>
      </c>
      <c r="AF64" s="64" t="s">
        <v>152</v>
      </c>
      <c r="AG64" s="64" t="s">
        <v>152</v>
      </c>
      <c r="AH64" s="64" t="s">
        <v>152</v>
      </c>
      <c r="AI64" s="64" t="s">
        <v>152</v>
      </c>
      <c r="AJ64" s="65" t="s">
        <v>152</v>
      </c>
      <c r="AK64" s="65" t="s">
        <v>152</v>
      </c>
      <c r="AL64" s="65" t="s">
        <v>152</v>
      </c>
      <c r="AM64" s="65" t="s">
        <v>152</v>
      </c>
      <c r="AN64" s="65" t="s">
        <v>152</v>
      </c>
      <c r="AO64" s="65" t="s">
        <v>152</v>
      </c>
      <c r="AP64" s="65" t="s">
        <v>152</v>
      </c>
      <c r="AQ64" s="65" t="s">
        <v>152</v>
      </c>
      <c r="AR64" s="65" t="s">
        <v>152</v>
      </c>
      <c r="AS64" s="65" t="s">
        <v>152</v>
      </c>
    </row>
    <row r="65" spans="3:45" x14ac:dyDescent="0.3">
      <c r="C65" s="58" t="str">
        <f t="shared" si="1"/>
        <v/>
      </c>
      <c r="D65" s="72"/>
      <c r="E65" s="60"/>
      <c r="F65" s="61"/>
      <c r="G65" s="66"/>
      <c r="H65" s="63"/>
      <c r="I65" s="68"/>
      <c r="J65" s="68"/>
      <c r="K65" s="68"/>
      <c r="L65" s="68"/>
      <c r="M65" s="68"/>
      <c r="N65" s="68"/>
      <c r="O65" s="68"/>
      <c r="P65" s="68"/>
      <c r="Q65" s="68"/>
      <c r="R65" s="69"/>
      <c r="S65" s="68"/>
      <c r="T65" s="68"/>
      <c r="U65" s="69"/>
      <c r="V65" s="69"/>
      <c r="W65" s="69"/>
      <c r="X65" s="69"/>
      <c r="Y65" s="69"/>
      <c r="Z65" s="69"/>
      <c r="AA65" s="69"/>
      <c r="AB65" s="69"/>
      <c r="AC65" s="64" t="s">
        <v>152</v>
      </c>
      <c r="AD65" s="64" t="s">
        <v>152</v>
      </c>
      <c r="AE65" s="64" t="s">
        <v>152</v>
      </c>
      <c r="AF65" s="64" t="s">
        <v>152</v>
      </c>
      <c r="AG65" s="64" t="s">
        <v>152</v>
      </c>
      <c r="AH65" s="64" t="s">
        <v>152</v>
      </c>
      <c r="AI65" s="64" t="s">
        <v>152</v>
      </c>
      <c r="AJ65" s="65" t="s">
        <v>152</v>
      </c>
      <c r="AK65" s="65" t="s">
        <v>152</v>
      </c>
      <c r="AL65" s="65" t="s">
        <v>152</v>
      </c>
      <c r="AM65" s="65" t="s">
        <v>152</v>
      </c>
      <c r="AN65" s="65" t="s">
        <v>152</v>
      </c>
      <c r="AO65" s="65" t="s">
        <v>152</v>
      </c>
      <c r="AP65" s="65" t="s">
        <v>152</v>
      </c>
      <c r="AQ65" s="65" t="s">
        <v>152</v>
      </c>
      <c r="AR65" s="65" t="s">
        <v>152</v>
      </c>
      <c r="AS65" s="65" t="s">
        <v>152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65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65" xr:uid="{725A43BD-0C85-4515-927C-E7D41D6DCD1D}">
      <formula1>0</formula1>
    </dataValidation>
    <dataValidation type="list" allowBlank="1" showInputMessage="1" showErrorMessage="1" sqref="F16:G65" xr:uid="{3F54E268-371C-4AA7-B58B-0ADBF53E2A91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Smith</dc:creator>
  <cp:lastModifiedBy>Laura Smith</cp:lastModifiedBy>
  <dcterms:created xsi:type="dcterms:W3CDTF">2023-09-07T11:20:09Z</dcterms:created>
  <dcterms:modified xsi:type="dcterms:W3CDTF">2023-09-07T11:21:10Z</dcterms:modified>
</cp:coreProperties>
</file>